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66925"/>
  <mc:AlternateContent xmlns:mc="http://schemas.openxmlformats.org/markup-compatibility/2006">
    <mc:Choice Requires="x15">
      <x15ac:absPath xmlns:x15ac="http://schemas.microsoft.com/office/spreadsheetml/2010/11/ac" url="C:\Users\KUMAGAN-1\Desktop\"/>
    </mc:Choice>
  </mc:AlternateContent>
  <xr:revisionPtr revIDLastSave="0" documentId="13_ncr:1_{A7CEE6AD-CCC1-49BF-918C-F4DC1ED7D69A}" xr6:coauthVersionLast="45" xr6:coauthVersionMax="45" xr10:uidLastSave="{00000000-0000-0000-0000-000000000000}"/>
  <workbookProtection workbookPassword="E996" lockStructure="1" lockWindows="1"/>
  <bookViews>
    <workbookView xWindow="-120" yWindow="-120" windowWidth="29040" windowHeight="15840" xr2:uid="{00000000-000D-0000-FFFF-FFFF00000000}"/>
  </bookViews>
  <sheets>
    <sheet name="らくらくP　注文書" sheetId="4" r:id="rId1"/>
  </sheets>
  <definedNames>
    <definedName name="_xlnm.Print_Area" localSheetId="0">'らくらくP　注文書'!$A$1:$L$68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2" i="4" l="1"/>
  <c r="K51" i="4"/>
  <c r="K50" i="4"/>
  <c r="K49" i="4"/>
  <c r="K48" i="4"/>
  <c r="K53" i="4"/>
  <c r="H54" i="4" l="1"/>
  <c r="F55" i="4" s="1"/>
  <c r="K18" i="4"/>
  <c r="K17" i="4"/>
  <c r="K16" i="4"/>
  <c r="K15" i="4"/>
  <c r="K14" i="4"/>
  <c r="K13" i="4"/>
  <c r="K12" i="4"/>
  <c r="K11" i="4"/>
  <c r="K10" i="4"/>
  <c r="K9" i="4"/>
  <c r="K8" i="4"/>
  <c r="K7" i="4"/>
  <c r="K6" i="4"/>
  <c r="K5" i="4"/>
  <c r="H19" i="4" l="1"/>
  <c r="F20" i="4" s="1"/>
  <c r="K43" i="4"/>
  <c r="I28" i="4" l="1"/>
  <c r="I24" i="4"/>
  <c r="K44" i="4" l="1"/>
  <c r="C45" i="4" s="1"/>
  <c r="H45" i="4" l="1"/>
  <c r="I40" i="4"/>
  <c r="K40" i="4" s="1"/>
  <c r="I39" i="4"/>
  <c r="K39" i="4" s="1"/>
  <c r="I36" i="4"/>
  <c r="K36" i="4" s="1"/>
  <c r="I35" i="4"/>
  <c r="K35" i="4" s="1"/>
  <c r="I32" i="4"/>
  <c r="K32" i="4" s="1"/>
  <c r="I31" i="4"/>
  <c r="K31" i="4" s="1"/>
  <c r="K28" i="4"/>
  <c r="I27" i="4"/>
  <c r="K27" i="4" s="1"/>
  <c r="K24" i="4"/>
  <c r="I23" i="4"/>
  <c r="K23" i="4" s="1"/>
  <c r="C41" i="4" l="1"/>
  <c r="H41" i="4" s="1"/>
  <c r="F46" i="4"/>
  <c r="G57" i="4" l="1"/>
</calcChain>
</file>

<file path=xl/sharedStrings.xml><?xml version="1.0" encoding="utf-8"?>
<sst xmlns="http://schemas.openxmlformats.org/spreadsheetml/2006/main" count="164" uniqueCount="73">
  <si>
    <t>0-1歳</t>
    <rPh sb="3" eb="4">
      <t>サイ</t>
    </rPh>
    <phoneticPr fontId="18"/>
  </si>
  <si>
    <t>3-6歳</t>
    <rPh sb="3" eb="4">
      <t>サイ</t>
    </rPh>
    <phoneticPr fontId="18"/>
  </si>
  <si>
    <t>1500円</t>
    <rPh sb="4" eb="5">
      <t>エン</t>
    </rPh>
    <phoneticPr fontId="18"/>
  </si>
  <si>
    <t>1000円</t>
    <rPh sb="4" eb="5">
      <t>エン</t>
    </rPh>
    <phoneticPr fontId="18"/>
  </si>
  <si>
    <t>750円</t>
    <rPh sb="3" eb="4">
      <t>エン</t>
    </rPh>
    <phoneticPr fontId="18"/>
  </si>
  <si>
    <t>500円</t>
    <rPh sb="3" eb="4">
      <t>エン</t>
    </rPh>
    <phoneticPr fontId="18"/>
  </si>
  <si>
    <t>300円</t>
    <rPh sb="3" eb="4">
      <t>エン</t>
    </rPh>
    <phoneticPr fontId="18"/>
  </si>
  <si>
    <t>男の子</t>
    <rPh sb="0" eb="1">
      <t>オトコ</t>
    </rPh>
    <rPh sb="2" eb="3">
      <t>コ</t>
    </rPh>
    <phoneticPr fontId="18"/>
  </si>
  <si>
    <t>女の子</t>
    <rPh sb="0" eb="1">
      <t>オンナ</t>
    </rPh>
    <rPh sb="2" eb="3">
      <t>コ</t>
    </rPh>
    <phoneticPr fontId="18"/>
  </si>
  <si>
    <t>氏名(※)</t>
    <rPh sb="0" eb="2">
      <t>シメイ</t>
    </rPh>
    <phoneticPr fontId="29"/>
  </si>
  <si>
    <t>住所</t>
    <rPh sb="0" eb="2">
      <t>ジュウショ</t>
    </rPh>
    <phoneticPr fontId="29"/>
  </si>
  <si>
    <t>-</t>
    <phoneticPr fontId="29"/>
  </si>
  <si>
    <t>小学(低)</t>
    <rPh sb="0" eb="2">
      <t>ショウガク</t>
    </rPh>
    <rPh sb="3" eb="4">
      <t>テイ</t>
    </rPh>
    <phoneticPr fontId="18"/>
  </si>
  <si>
    <t>小学(高)</t>
    <rPh sb="0" eb="2">
      <t>ショウガク</t>
    </rPh>
    <rPh sb="3" eb="4">
      <t>コウ</t>
    </rPh>
    <phoneticPr fontId="18"/>
  </si>
  <si>
    <t>電話番号</t>
    <rPh sb="0" eb="2">
      <t>デンワ</t>
    </rPh>
    <rPh sb="2" eb="4">
      <t>バンゴウ</t>
    </rPh>
    <phoneticPr fontId="18"/>
  </si>
  <si>
    <t>１．ご希望の価格帯へ必要な人数をご記入ください</t>
    <rPh sb="3" eb="5">
      <t>キボウ</t>
    </rPh>
    <rPh sb="6" eb="8">
      <t>カカク</t>
    </rPh>
    <rPh sb="8" eb="9">
      <t>タイ</t>
    </rPh>
    <rPh sb="10" eb="12">
      <t>ヒツヨウ</t>
    </rPh>
    <rPh sb="13" eb="15">
      <t>ニンズ</t>
    </rPh>
    <rPh sb="17" eb="19">
      <t>キニュウ</t>
    </rPh>
    <phoneticPr fontId="18"/>
  </si>
  <si>
    <t>ＦＡＸ：０７５－８４１－８２７１</t>
    <phoneticPr fontId="18"/>
  </si>
  <si>
    <t>株式会社　熊本玩具</t>
    <rPh sb="0" eb="2">
      <t>カブシキ</t>
    </rPh>
    <rPh sb="2" eb="4">
      <t>カイシャ</t>
    </rPh>
    <rPh sb="5" eb="7">
      <t>クマモト</t>
    </rPh>
    <rPh sb="7" eb="9">
      <t>ガング</t>
    </rPh>
    <phoneticPr fontId="18"/>
  </si>
  <si>
    <t>スタッフ記入欄</t>
    <rPh sb="4" eb="6">
      <t>キニュウ</t>
    </rPh>
    <rPh sb="6" eb="7">
      <t>ラン</t>
    </rPh>
    <phoneticPr fontId="18"/>
  </si>
  <si>
    <t>ふりがな</t>
    <phoneticPr fontId="29"/>
  </si>
  <si>
    <t>４．上記内容でお間違えなければご連絡先のご記入をお願いいたします。</t>
    <rPh sb="2" eb="4">
      <t>ジョウキ</t>
    </rPh>
    <rPh sb="4" eb="6">
      <t>ナイヨウ</t>
    </rPh>
    <rPh sb="8" eb="10">
      <t>マチガ</t>
    </rPh>
    <rPh sb="16" eb="18">
      <t>レンラク</t>
    </rPh>
    <rPh sb="18" eb="19">
      <t>サキ</t>
    </rPh>
    <rPh sb="21" eb="23">
      <t>キニュウ</t>
    </rPh>
    <rPh sb="25" eb="26">
      <t>ネガ</t>
    </rPh>
    <phoneticPr fontId="18"/>
  </si>
  <si>
    <t>ご注文はFAXか店頭、メールにて承ります。お電話では承れませんのでご注意ください。</t>
    <rPh sb="1" eb="3">
      <t>チュウモン</t>
    </rPh>
    <rPh sb="8" eb="10">
      <t>テントウ</t>
    </rPh>
    <rPh sb="16" eb="17">
      <t>ウケタマワ</t>
    </rPh>
    <rPh sb="22" eb="24">
      <t>デンワ</t>
    </rPh>
    <rPh sb="26" eb="27">
      <t>ウケタマワ</t>
    </rPh>
    <rPh sb="34" eb="36">
      <t>チュウイ</t>
    </rPh>
    <phoneticPr fontId="18"/>
  </si>
  <si>
    <t>1-3歳</t>
    <rPh sb="3" eb="4">
      <t>サイ</t>
    </rPh>
    <phoneticPr fontId="18"/>
  </si>
  <si>
    <t>らくらくパック　受注書</t>
    <rPh sb="8" eb="11">
      <t>ジュチュウショ</t>
    </rPh>
    <phoneticPr fontId="18"/>
  </si>
  <si>
    <t>合計人数</t>
    <rPh sb="0" eb="2">
      <t>ゴウケイ</t>
    </rPh>
    <rPh sb="2" eb="4">
      <t>ニンズ</t>
    </rPh>
    <phoneticPr fontId="18"/>
  </si>
  <si>
    <t>合計金額</t>
    <rPh sb="0" eb="2">
      <t>ゴウケイ</t>
    </rPh>
    <rPh sb="2" eb="3">
      <t>キン</t>
    </rPh>
    <rPh sb="3" eb="4">
      <t>ガク</t>
    </rPh>
    <phoneticPr fontId="18"/>
  </si>
  <si>
    <t>　　　　様　</t>
    <phoneticPr fontId="18"/>
  </si>
  <si>
    <t>(　　　　)</t>
    <phoneticPr fontId="18"/>
  </si>
  <si>
    <t>税抜単価</t>
    <rPh sb="0" eb="1">
      <t>ゼイ</t>
    </rPh>
    <rPh sb="1" eb="2">
      <t>ヌ</t>
    </rPh>
    <rPh sb="2" eb="4">
      <t>タンカ</t>
    </rPh>
    <phoneticPr fontId="18"/>
  </si>
  <si>
    <t>ご町内名 ／ 自治会名</t>
    <rPh sb="1" eb="3">
      <t>チョウナイ</t>
    </rPh>
    <rPh sb="3" eb="4">
      <t>メイ</t>
    </rPh>
    <rPh sb="7" eb="10">
      <t>ジチカイ</t>
    </rPh>
    <rPh sb="10" eb="11">
      <t>メイ</t>
    </rPh>
    <phoneticPr fontId="18"/>
  </si>
  <si>
    <t xml:space="preserve">※ 全て税抜き価格 </t>
    <rPh sb="2" eb="3">
      <t>スベ</t>
    </rPh>
    <rPh sb="4" eb="5">
      <t>ゼイ</t>
    </rPh>
    <rPh sb="5" eb="6">
      <t>ヌ</t>
    </rPh>
    <rPh sb="7" eb="9">
      <t>カカク</t>
    </rPh>
    <phoneticPr fontId="18"/>
  </si>
  <si>
    <t>×</t>
    <phoneticPr fontId="18"/>
  </si>
  <si>
    <t>個</t>
    <rPh sb="0" eb="1">
      <t>コ</t>
    </rPh>
    <phoneticPr fontId="18"/>
  </si>
  <si>
    <t>合　計</t>
    <rPh sb="0" eb="1">
      <t>ゴウ</t>
    </rPh>
    <rPh sb="2" eb="3">
      <t>ケイ</t>
    </rPh>
    <phoneticPr fontId="18"/>
  </si>
  <si>
    <t>小物玩具120円</t>
    <rPh sb="0" eb="2">
      <t>コモノ</t>
    </rPh>
    <rPh sb="2" eb="4">
      <t>ガング</t>
    </rPh>
    <rPh sb="7" eb="8">
      <t>エン</t>
    </rPh>
    <phoneticPr fontId="18"/>
  </si>
  <si>
    <t>小物玩具60円</t>
    <rPh sb="0" eb="2">
      <t>コモノ</t>
    </rPh>
    <rPh sb="2" eb="4">
      <t>ガング</t>
    </rPh>
    <rPh sb="6" eb="7">
      <t>エン</t>
    </rPh>
    <phoneticPr fontId="18"/>
  </si>
  <si>
    <t>〒</t>
    <phoneticPr fontId="29"/>
  </si>
  <si>
    <t>月</t>
    <rPh sb="0" eb="1">
      <t>ガツ</t>
    </rPh>
    <phoneticPr fontId="18"/>
  </si>
  <si>
    <t>日</t>
    <rPh sb="0" eb="1">
      <t>ニチ</t>
    </rPh>
    <phoneticPr fontId="18"/>
  </si>
  <si>
    <t xml:space="preserve"> 受け取り希望日</t>
    <rPh sb="1" eb="2">
      <t>ウ</t>
    </rPh>
    <phoneticPr fontId="18"/>
  </si>
  <si>
    <t>ご注文日</t>
    <rPh sb="1" eb="4">
      <t>チュウモンビ</t>
    </rPh>
    <phoneticPr fontId="18"/>
  </si>
  <si>
    <t>中学生</t>
    <rPh sb="0" eb="3">
      <t>チュウガクセイ</t>
    </rPh>
    <phoneticPr fontId="18"/>
  </si>
  <si>
    <t>税込合計</t>
    <rPh sb="0" eb="2">
      <t>ゼイコミ</t>
    </rPh>
    <rPh sb="2" eb="4">
      <t>ゴウケイ</t>
    </rPh>
    <phoneticPr fontId="18"/>
  </si>
  <si>
    <t>税　込　合　計</t>
    <rPh sb="0" eb="1">
      <t>ゼイ</t>
    </rPh>
    <rPh sb="2" eb="3">
      <t>コ</t>
    </rPh>
    <rPh sb="4" eb="5">
      <t>ゴウ</t>
    </rPh>
    <rPh sb="6" eb="7">
      <t>ケイ</t>
    </rPh>
    <phoneticPr fontId="18"/>
  </si>
  <si>
    <t>割引適用後金額</t>
    <rPh sb="0" eb="2">
      <t>ワリビキ</t>
    </rPh>
    <rPh sb="2" eb="4">
      <t>テキヨウ</t>
    </rPh>
    <rPh sb="4" eb="5">
      <t>ゴ</t>
    </rPh>
    <rPh sb="5" eb="7">
      <t>キンガク</t>
    </rPh>
    <phoneticPr fontId="18"/>
  </si>
  <si>
    <t>⇩⇩番地、マンション名まで必要です、ご記入お願いします⇩⇩</t>
    <rPh sb="2" eb="4">
      <t>バンチ</t>
    </rPh>
    <rPh sb="10" eb="11">
      <t>メイ</t>
    </rPh>
    <rPh sb="13" eb="15">
      <t>ヒツヨウ</t>
    </rPh>
    <rPh sb="19" eb="21">
      <t>キニュウ</t>
    </rPh>
    <rPh sb="22" eb="23">
      <t>ネガ</t>
    </rPh>
    <phoneticPr fontId="18"/>
  </si>
  <si>
    <t>景品用低価格
おもちゃ</t>
    <rPh sb="0" eb="3">
      <t>ケイヒンヨウ</t>
    </rPh>
    <rPh sb="3" eb="6">
      <t>テイカカク</t>
    </rPh>
    <phoneticPr fontId="18"/>
  </si>
  <si>
    <t>スーパーボールスターター：￥5000</t>
    <phoneticPr fontId="18"/>
  </si>
  <si>
    <t>ガチャつりスターターセット：￥4000</t>
    <phoneticPr fontId="18"/>
  </si>
  <si>
    <t>ガチャつり追加セット：￥3000</t>
    <rPh sb="5" eb="7">
      <t>ツイカ</t>
    </rPh>
    <phoneticPr fontId="18"/>
  </si>
  <si>
    <t>らくらくヨーヨーセット：￥3000</t>
    <phoneticPr fontId="18"/>
  </si>
  <si>
    <t>縁日うきうきすくい：￥2000</t>
    <rPh sb="0" eb="2">
      <t>エンニチ</t>
    </rPh>
    <phoneticPr fontId="18"/>
  </si>
  <si>
    <t>縁日ヨーヨーつり：￥2000</t>
    <rPh sb="0" eb="2">
      <t>エンニチ</t>
    </rPh>
    <phoneticPr fontId="18"/>
  </si>
  <si>
    <t>縁日射的あそび：￥2980</t>
    <rPh sb="0" eb="2">
      <t>エンニチ</t>
    </rPh>
    <rPh sb="2" eb="4">
      <t>シャテキ</t>
    </rPh>
    <phoneticPr fontId="18"/>
  </si>
  <si>
    <t>縁日輪なげあそび：￥2980</t>
    <rPh sb="0" eb="2">
      <t>エンニチ</t>
    </rPh>
    <rPh sb="2" eb="3">
      <t>ワ</t>
    </rPh>
    <phoneticPr fontId="18"/>
  </si>
  <si>
    <t>ビンゴマシン・ビンゴNEO：￥2000</t>
    <phoneticPr fontId="18"/>
  </si>
  <si>
    <t>ビンゴマシン・デジビンゴ：￥2800</t>
    <phoneticPr fontId="18"/>
  </si>
  <si>
    <t>ガシャポンマシンセット：￥5500</t>
    <phoneticPr fontId="18"/>
  </si>
  <si>
    <t>ビンゴカード（50枚）：￥160</t>
    <rPh sb="9" eb="10">
      <t>マイ</t>
    </rPh>
    <phoneticPr fontId="18"/>
  </si>
  <si>
    <t>80入おもちゃ当て物セット：￥3200</t>
    <rPh sb="2" eb="3">
      <t>イ</t>
    </rPh>
    <rPh sb="7" eb="8">
      <t>ア</t>
    </rPh>
    <rPh sb="9" eb="10">
      <t>モノ</t>
    </rPh>
    <phoneticPr fontId="18"/>
  </si>
  <si>
    <t>40入おもちゃ当て物セット：￥3200</t>
    <rPh sb="2" eb="3">
      <t>イ</t>
    </rPh>
    <rPh sb="7" eb="8">
      <t>ア</t>
    </rPh>
    <rPh sb="9" eb="10">
      <t>モノ</t>
    </rPh>
    <phoneticPr fontId="18"/>
  </si>
  <si>
    <t>合計</t>
    <rPh sb="0" eb="2">
      <t>ゴウケイ</t>
    </rPh>
    <phoneticPr fontId="18"/>
  </si>
  <si>
    <t>MAIL：info@kumagan.co.jp</t>
    <phoneticPr fontId="18"/>
  </si>
  <si>
    <t xml:space="preserve">
らくらく
イベントパック
↓カタログQRコード↓
クリックでも表示</t>
    <rPh sb="37" eb="39">
      <t>ヒョウジ</t>
    </rPh>
    <phoneticPr fontId="18"/>
  </si>
  <si>
    <t>手持ち花火ハオハオセット150：￥75</t>
    <rPh sb="0" eb="2">
      <t>テモ</t>
    </rPh>
    <rPh sb="3" eb="5">
      <t>ハナビ</t>
    </rPh>
    <phoneticPr fontId="18"/>
  </si>
  <si>
    <t>手持ち花火ハオハオセット250：￥125</t>
    <rPh sb="0" eb="2">
      <t>テモ</t>
    </rPh>
    <rPh sb="3" eb="5">
      <t>ハナビ</t>
    </rPh>
    <phoneticPr fontId="18"/>
  </si>
  <si>
    <t>手持ち花火ハオハオセット350：￥175</t>
    <rPh sb="0" eb="2">
      <t>テモ</t>
    </rPh>
    <rPh sb="3" eb="5">
      <t>ハナビ</t>
    </rPh>
    <phoneticPr fontId="18"/>
  </si>
  <si>
    <t>花火のちからセット：￥200</t>
    <rPh sb="0" eb="2">
      <t>ハナビ</t>
    </rPh>
    <phoneticPr fontId="18"/>
  </si>
  <si>
    <t>噴出＆打ち上げセット：￥2000</t>
    <rPh sb="0" eb="2">
      <t>フンシュツ</t>
    </rPh>
    <rPh sb="3" eb="4">
      <t>ウ</t>
    </rPh>
    <rPh sb="5" eb="6">
      <t>ア</t>
    </rPh>
    <phoneticPr fontId="18"/>
  </si>
  <si>
    <t>噴出＆打ち上げセット：￥3000</t>
    <rPh sb="0" eb="2">
      <t>フンシュツ</t>
    </rPh>
    <rPh sb="3" eb="4">
      <t>ウ</t>
    </rPh>
    <rPh sb="5" eb="6">
      <t>ア</t>
    </rPh>
    <phoneticPr fontId="18"/>
  </si>
  <si>
    <t xml:space="preserve">
花火各種
↓カタログQRコード↓
クリックでも表示</t>
    <rPh sb="1" eb="3">
      <t>ハナビ</t>
    </rPh>
    <rPh sb="3" eb="5">
      <t>カクシュ</t>
    </rPh>
    <rPh sb="24" eb="26">
      <t>ヒョウジ</t>
    </rPh>
    <phoneticPr fontId="18"/>
  </si>
  <si>
    <t>￥</t>
  </si>
  <si>
    <t>総合計金額</t>
    <rPh sb="0" eb="1">
      <t>ソウ</t>
    </rPh>
    <rPh sb="1" eb="3">
      <t>ゴウケイ</t>
    </rPh>
    <rPh sb="3" eb="5">
      <t>キンガク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</si>
</sst>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b/>
      <sz val="22"/>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b/>
      <u/>
      <sz val="12"/>
      <color theme="1"/>
      <name val="游ゴシック"/>
      <family val="3"/>
      <charset val="128"/>
      <scheme val="minor"/>
    </font>
    <font>
      <b/>
      <u/>
      <sz val="20"/>
      <color theme="1"/>
      <name val="游ゴシック"/>
      <family val="3"/>
      <charset val="128"/>
      <scheme val="minor"/>
    </font>
    <font>
      <sz val="6"/>
      <name val="ＭＳ Ｐゴシック"/>
      <family val="3"/>
      <charset val="128"/>
    </font>
    <font>
      <b/>
      <sz val="13"/>
      <color theme="1"/>
      <name val="游ゴシック"/>
      <family val="3"/>
      <charset val="128"/>
      <scheme val="minor"/>
    </font>
    <font>
      <b/>
      <u/>
      <sz val="9"/>
      <color theme="1"/>
      <name val="游ゴシック"/>
      <family val="3"/>
      <charset val="128"/>
      <scheme val="minor"/>
    </font>
    <font>
      <b/>
      <sz val="9"/>
      <color theme="1"/>
      <name val="游ゴシック"/>
      <family val="3"/>
      <charset val="128"/>
      <scheme val="minor"/>
    </font>
    <font>
      <b/>
      <sz val="36"/>
      <color theme="1"/>
      <name val="游ゴシック"/>
      <family val="3"/>
      <charset val="128"/>
      <scheme val="minor"/>
    </font>
    <font>
      <b/>
      <sz val="36"/>
      <color theme="1"/>
      <name val="BIZ UDPゴシック"/>
      <family val="3"/>
      <charset val="128"/>
    </font>
    <font>
      <b/>
      <sz val="10"/>
      <color theme="1"/>
      <name val="游ゴシック"/>
      <family val="2"/>
      <charset val="128"/>
      <scheme val="minor"/>
    </font>
    <font>
      <b/>
      <sz val="11"/>
      <name val="游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bgColor indexed="64"/>
      </patternFill>
    </fill>
    <fill>
      <patternFill patternType="solid">
        <fgColor theme="1"/>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dotted">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6" fontId="1" fillId="0" borderId="0" applyFont="0" applyFill="0" applyBorder="0" applyAlignment="0" applyProtection="0">
      <alignment vertical="center"/>
    </xf>
  </cellStyleXfs>
  <cellXfs count="187">
    <xf numFmtId="0" fontId="0" fillId="0" borderId="0" xfId="0">
      <alignment vertical="center"/>
    </xf>
    <xf numFmtId="0" fontId="20" fillId="33" borderId="0" xfId="0" applyFont="1" applyFill="1" applyBorder="1" applyProtection="1">
      <alignment vertical="center"/>
    </xf>
    <xf numFmtId="0" fontId="20" fillId="33" borderId="10" xfId="0" applyFont="1" applyFill="1" applyBorder="1" applyAlignment="1" applyProtection="1">
      <alignment horizontal="center" vertical="center"/>
    </xf>
    <xf numFmtId="0" fontId="20" fillId="33" borderId="35" xfId="0" applyFont="1" applyFill="1" applyBorder="1" applyAlignment="1" applyProtection="1">
      <alignment horizontal="center" vertical="center"/>
    </xf>
    <xf numFmtId="0" fontId="20" fillId="33" borderId="36" xfId="0" applyFont="1" applyFill="1" applyBorder="1" applyAlignment="1" applyProtection="1">
      <alignment horizontal="center" vertical="center"/>
    </xf>
    <xf numFmtId="0" fontId="20" fillId="33" borderId="0" xfId="0" applyFont="1" applyFill="1" applyBorder="1" applyAlignment="1" applyProtection="1">
      <alignment horizontal="center" vertical="center"/>
    </xf>
    <xf numFmtId="0" fontId="22" fillId="33" borderId="22" xfId="0" applyFont="1" applyFill="1" applyBorder="1" applyAlignment="1" applyProtection="1">
      <alignment horizontal="center"/>
    </xf>
    <xf numFmtId="0" fontId="22" fillId="33" borderId="49" xfId="0" applyFont="1" applyFill="1" applyBorder="1" applyAlignment="1" applyProtection="1">
      <alignment horizontal="center"/>
    </xf>
    <xf numFmtId="0" fontId="21" fillId="33" borderId="0" xfId="0" applyFont="1" applyFill="1" applyBorder="1" applyAlignment="1" applyProtection="1">
      <alignment horizontal="center" vertical="center"/>
    </xf>
    <xf numFmtId="0" fontId="20" fillId="33" borderId="0" xfId="0" applyFont="1" applyFill="1" applyBorder="1" applyAlignment="1" applyProtection="1">
      <alignment horizontal="left" vertical="center"/>
    </xf>
    <xf numFmtId="0" fontId="19" fillId="33" borderId="0" xfId="0" applyFont="1" applyFill="1" applyBorder="1" applyAlignment="1" applyProtection="1">
      <alignment horizontal="left" vertical="center"/>
    </xf>
    <xf numFmtId="0" fontId="20" fillId="33" borderId="0" xfId="0" applyFont="1" applyFill="1" applyAlignment="1" applyProtection="1">
      <alignment vertical="center"/>
    </xf>
    <xf numFmtId="0" fontId="32" fillId="33" borderId="28" xfId="0" applyFont="1" applyFill="1" applyBorder="1" applyAlignment="1" applyProtection="1">
      <alignment horizontal="center" vertical="center"/>
    </xf>
    <xf numFmtId="0" fontId="22" fillId="33" borderId="0" xfId="0" applyFont="1" applyFill="1" applyAlignment="1" applyProtection="1"/>
    <xf numFmtId="0" fontId="27" fillId="33" borderId="0" xfId="0" applyFont="1" applyFill="1" applyBorder="1" applyAlignment="1" applyProtection="1">
      <alignment horizontal="right" vertical="center"/>
    </xf>
    <xf numFmtId="0" fontId="27" fillId="33" borderId="45" xfId="0" applyFont="1" applyFill="1" applyBorder="1" applyAlignment="1" applyProtection="1">
      <alignment horizontal="right" vertical="center"/>
    </xf>
    <xf numFmtId="0" fontId="27" fillId="33" borderId="0" xfId="0" applyFont="1" applyFill="1" applyBorder="1" applyAlignment="1" applyProtection="1">
      <alignment horizontal="center" vertical="center"/>
    </xf>
    <xf numFmtId="0" fontId="27" fillId="33" borderId="45" xfId="0" applyFont="1" applyFill="1" applyBorder="1" applyAlignment="1" applyProtection="1">
      <alignment horizontal="center" vertical="center"/>
    </xf>
    <xf numFmtId="0" fontId="22" fillId="34" borderId="54" xfId="0" applyFont="1" applyFill="1" applyBorder="1" applyAlignment="1" applyProtection="1">
      <alignment horizontal="right"/>
      <protection locked="0"/>
    </xf>
    <xf numFmtId="0" fontId="22" fillId="34" borderId="47" xfId="0" applyFont="1" applyFill="1" applyBorder="1" applyAlignment="1" applyProtection="1">
      <alignment horizontal="right"/>
      <protection locked="0"/>
    </xf>
    <xf numFmtId="0" fontId="27" fillId="0" borderId="10" xfId="0" applyFont="1" applyFill="1" applyBorder="1" applyAlignment="1" applyProtection="1">
      <alignment horizontal="right" vertical="center"/>
      <protection locked="0"/>
    </xf>
    <xf numFmtId="0" fontId="25" fillId="33" borderId="24" xfId="0" applyFont="1" applyFill="1" applyBorder="1" applyAlignment="1" applyProtection="1">
      <alignment horizontal="center" vertical="center"/>
    </xf>
    <xf numFmtId="0" fontId="30" fillId="33" borderId="15" xfId="0" applyFont="1" applyFill="1" applyBorder="1" applyAlignment="1" applyProtection="1">
      <alignment horizontal="center" vertical="center"/>
    </xf>
    <xf numFmtId="0" fontId="20" fillId="33" borderId="0" xfId="0" applyFont="1" applyFill="1" applyBorder="1" applyAlignment="1" applyProtection="1">
      <alignment horizontal="right"/>
    </xf>
    <xf numFmtId="0" fontId="22" fillId="33" borderId="18" xfId="0" applyFont="1" applyFill="1" applyBorder="1" applyAlignment="1" applyProtection="1">
      <alignment horizontal="center"/>
    </xf>
    <xf numFmtId="0" fontId="22" fillId="34" borderId="33" xfId="0" applyFont="1" applyFill="1" applyBorder="1" applyAlignment="1" applyProtection="1">
      <alignment horizontal="right"/>
      <protection locked="0"/>
    </xf>
    <xf numFmtId="0" fontId="22" fillId="33" borderId="25" xfId="0" applyFont="1" applyFill="1" applyBorder="1" applyAlignment="1" applyProtection="1">
      <alignment horizontal="center"/>
    </xf>
    <xf numFmtId="6" fontId="22" fillId="33" borderId="26" xfId="42" applyFont="1" applyFill="1" applyBorder="1" applyAlignment="1" applyProtection="1">
      <alignment horizontal="center"/>
    </xf>
    <xf numFmtId="0" fontId="26" fillId="33" borderId="24" xfId="0" applyFont="1" applyFill="1" applyBorder="1" applyAlignment="1" applyProtection="1">
      <alignment horizontal="center" vertical="top" wrapText="1"/>
    </xf>
    <xf numFmtId="0" fontId="22" fillId="33" borderId="0" xfId="0" applyFont="1" applyFill="1" applyAlignment="1" applyProtection="1">
      <alignment horizontal="right"/>
    </xf>
    <xf numFmtId="0" fontId="22" fillId="33" borderId="18" xfId="0" applyFont="1" applyFill="1" applyBorder="1" applyAlignment="1" applyProtection="1">
      <alignment horizontal="right"/>
    </xf>
    <xf numFmtId="0" fontId="22" fillId="33" borderId="26" xfId="0" applyFont="1" applyFill="1" applyBorder="1" applyAlignment="1" applyProtection="1">
      <alignment horizontal="center"/>
    </xf>
    <xf numFmtId="0" fontId="22" fillId="33" borderId="16" xfId="0" applyFont="1" applyFill="1" applyBorder="1" applyAlignment="1" applyProtection="1">
      <alignment horizontal="center"/>
    </xf>
    <xf numFmtId="6" fontId="22" fillId="33" borderId="25" xfId="42" applyFont="1" applyFill="1" applyBorder="1" applyAlignment="1" applyProtection="1">
      <alignment horizontal="right"/>
    </xf>
    <xf numFmtId="0" fontId="22" fillId="33" borderId="26" xfId="0" applyFont="1" applyFill="1" applyBorder="1" applyAlignment="1" applyProtection="1">
      <alignment horizontal="center" shrinkToFit="1"/>
    </xf>
    <xf numFmtId="0" fontId="22" fillId="33" borderId="31" xfId="0" applyFont="1" applyFill="1" applyBorder="1" applyAlignment="1" applyProtection="1">
      <alignment horizontal="center"/>
    </xf>
    <xf numFmtId="0" fontId="22" fillId="33" borderId="51" xfId="0" applyFont="1" applyFill="1" applyBorder="1" applyAlignment="1" applyProtection="1">
      <alignment horizontal="center"/>
    </xf>
    <xf numFmtId="0" fontId="25" fillId="0" borderId="24" xfId="0" applyFont="1" applyFill="1" applyBorder="1" applyAlignment="1" applyProtection="1">
      <alignment horizontal="center" vertical="center"/>
      <protection locked="0"/>
    </xf>
    <xf numFmtId="0" fontId="23" fillId="0" borderId="26" xfId="0" applyFont="1" applyFill="1" applyBorder="1" applyAlignment="1" applyProtection="1">
      <alignment horizontal="left"/>
      <protection locked="0"/>
    </xf>
    <xf numFmtId="0" fontId="20" fillId="33" borderId="26" xfId="0" applyFont="1" applyFill="1" applyBorder="1" applyAlignment="1" applyProtection="1">
      <alignment horizontal="center" vertical="center" shrinkToFit="1"/>
    </xf>
    <xf numFmtId="0" fontId="20" fillId="33" borderId="18" xfId="0" applyFont="1" applyFill="1" applyBorder="1" applyAlignment="1" applyProtection="1">
      <alignment horizontal="center" vertical="center" shrinkToFit="1"/>
    </xf>
    <xf numFmtId="0" fontId="20" fillId="0" borderId="18" xfId="0" applyFont="1" applyBorder="1" applyAlignment="1">
      <alignment horizontal="center" vertical="center" shrinkToFit="1"/>
    </xf>
    <xf numFmtId="0" fontId="20" fillId="0" borderId="19" xfId="0" applyFont="1" applyBorder="1" applyAlignment="1">
      <alignment horizontal="center" vertical="center" shrinkToFit="1"/>
    </xf>
    <xf numFmtId="0" fontId="23" fillId="33" borderId="18" xfId="0" applyFont="1" applyFill="1" applyBorder="1" applyAlignment="1" applyProtection="1">
      <alignment horizontal="center" vertical="center"/>
    </xf>
    <xf numFmtId="0" fontId="23" fillId="33" borderId="19" xfId="0" applyFont="1" applyFill="1" applyBorder="1" applyAlignment="1" applyProtection="1">
      <alignment horizontal="center" vertical="center"/>
    </xf>
    <xf numFmtId="0" fontId="22" fillId="33" borderId="52" xfId="0" applyFont="1" applyFill="1" applyBorder="1" applyAlignment="1" applyProtection="1">
      <alignment horizontal="center"/>
    </xf>
    <xf numFmtId="0" fontId="31" fillId="33" borderId="24" xfId="0" applyFont="1" applyFill="1" applyBorder="1" applyAlignment="1" applyProtection="1">
      <alignment horizontal="center" vertical="top"/>
    </xf>
    <xf numFmtId="0" fontId="31" fillId="33" borderId="13" xfId="0" applyFont="1" applyFill="1" applyBorder="1" applyAlignment="1" applyProtection="1">
      <alignment horizontal="center" vertical="top"/>
    </xf>
    <xf numFmtId="0" fontId="31" fillId="33" borderId="14" xfId="0" applyFont="1" applyFill="1" applyBorder="1" applyAlignment="1" applyProtection="1">
      <alignment horizontal="center" vertical="top"/>
    </xf>
    <xf numFmtId="0" fontId="31" fillId="33" borderId="25" xfId="0" applyFont="1" applyFill="1" applyBorder="1" applyAlignment="1" applyProtection="1">
      <alignment horizontal="center" vertical="top"/>
    </xf>
    <xf numFmtId="0" fontId="31" fillId="33" borderId="16" xfId="0" applyFont="1" applyFill="1" applyBorder="1" applyAlignment="1" applyProtection="1">
      <alignment horizontal="center" vertical="top"/>
    </xf>
    <xf numFmtId="0" fontId="31" fillId="33" borderId="17" xfId="0" applyFont="1" applyFill="1" applyBorder="1" applyAlignment="1" applyProtection="1">
      <alignment horizontal="center" vertical="top"/>
    </xf>
    <xf numFmtId="0" fontId="19" fillId="0" borderId="24" xfId="0" applyFont="1" applyFill="1" applyBorder="1" applyAlignment="1" applyProtection="1">
      <alignment horizontal="left" vertical="top"/>
      <protection locked="0"/>
    </xf>
    <xf numFmtId="0" fontId="22" fillId="33" borderId="22" xfId="0" applyFont="1" applyFill="1" applyBorder="1" applyAlignment="1" applyProtection="1">
      <alignment horizontal="right"/>
    </xf>
    <xf numFmtId="0" fontId="28" fillId="33" borderId="0" xfId="0" applyFont="1" applyFill="1" applyBorder="1" applyAlignment="1" applyProtection="1">
      <alignment horizontal="right" vertical="center"/>
    </xf>
    <xf numFmtId="0" fontId="20" fillId="33" borderId="16" xfId="0" applyFont="1" applyFill="1" applyBorder="1" applyAlignment="1" applyProtection="1">
      <alignment horizontal="right"/>
    </xf>
    <xf numFmtId="0" fontId="30" fillId="33" borderId="12" xfId="0" applyFont="1" applyFill="1" applyBorder="1" applyAlignment="1" applyProtection="1">
      <alignment horizontal="center" vertical="center"/>
    </xf>
    <xf numFmtId="0" fontId="30" fillId="33" borderId="15" xfId="0" applyFont="1" applyFill="1" applyBorder="1" applyAlignment="1" applyProtection="1">
      <alignment horizontal="center" vertical="center"/>
    </xf>
    <xf numFmtId="0" fontId="19" fillId="33" borderId="12" xfId="0" applyFont="1" applyFill="1" applyBorder="1" applyAlignment="1" applyProtection="1">
      <alignment horizontal="center" vertical="center"/>
    </xf>
    <xf numFmtId="0" fontId="19" fillId="33" borderId="15" xfId="0" applyFont="1" applyFill="1" applyBorder="1" applyAlignment="1" applyProtection="1">
      <alignment horizontal="center" vertical="center"/>
    </xf>
    <xf numFmtId="0" fontId="26" fillId="33" borderId="26"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4" fillId="33" borderId="11" xfId="0" applyFont="1" applyFill="1" applyBorder="1" applyAlignment="1" applyProtection="1">
      <alignment horizontal="center" vertical="center"/>
    </xf>
    <xf numFmtId="0" fontId="24" fillId="33" borderId="15" xfId="0" applyFont="1" applyFill="1" applyBorder="1" applyAlignment="1" applyProtection="1">
      <alignment horizontal="center" vertical="center"/>
    </xf>
    <xf numFmtId="0" fontId="22" fillId="33" borderId="24" xfId="0" applyFont="1" applyFill="1" applyBorder="1" applyAlignment="1" applyProtection="1">
      <alignment horizontal="center" vertical="center" wrapText="1"/>
    </xf>
    <xf numFmtId="0" fontId="22" fillId="33" borderId="53" xfId="0" applyFont="1" applyFill="1" applyBorder="1" applyAlignment="1" applyProtection="1">
      <alignment horizontal="center"/>
    </xf>
    <xf numFmtId="0" fontId="22" fillId="33" borderId="48" xfId="0" applyFont="1" applyFill="1" applyBorder="1" applyAlignment="1" applyProtection="1">
      <alignment horizontal="center"/>
    </xf>
    <xf numFmtId="0" fontId="22" fillId="33" borderId="50" xfId="0" applyFont="1" applyFill="1" applyBorder="1" applyAlignment="1" applyProtection="1">
      <alignment horizontal="center"/>
    </xf>
    <xf numFmtId="0" fontId="22" fillId="33" borderId="49" xfId="0" applyFont="1" applyFill="1" applyBorder="1" applyAlignment="1" applyProtection="1">
      <alignment horizontal="right"/>
    </xf>
    <xf numFmtId="6" fontId="34" fillId="33" borderId="26" xfId="42" applyFont="1" applyFill="1" applyBorder="1" applyAlignment="1" applyProtection="1">
      <alignment horizontal="center"/>
    </xf>
    <xf numFmtId="0" fontId="33" fillId="33" borderId="26" xfId="0" applyFont="1" applyFill="1" applyBorder="1" applyAlignment="1" applyProtection="1">
      <alignment horizontal="center" shrinkToFit="1"/>
    </xf>
    <xf numFmtId="0" fontId="33" fillId="33" borderId="0" xfId="0" applyFont="1" applyFill="1" applyBorder="1" applyAlignment="1" applyProtection="1">
      <alignment horizontal="center" shrinkToFit="1"/>
    </xf>
    <xf numFmtId="6" fontId="34" fillId="33" borderId="25" xfId="42" applyFont="1" applyFill="1" applyBorder="1" applyAlignment="1" applyProtection="1">
      <alignment horizontal="center"/>
    </xf>
    <xf numFmtId="0" fontId="22" fillId="35" borderId="24" xfId="0" applyFont="1" applyFill="1" applyBorder="1" applyAlignment="1" applyProtection="1">
      <alignment horizontal="center"/>
    </xf>
    <xf numFmtId="6" fontId="22" fillId="35" borderId="18" xfId="42" applyFont="1" applyFill="1" applyBorder="1" applyAlignment="1" applyProtection="1">
      <alignment horizontal="center"/>
    </xf>
    <xf numFmtId="0" fontId="22" fillId="35" borderId="0" xfId="0" applyFont="1" applyFill="1" applyBorder="1" applyAlignment="1" applyProtection="1">
      <alignment horizontal="center"/>
    </xf>
    <xf numFmtId="6" fontId="22" fillId="35" borderId="24" xfId="42" applyFont="1" applyFill="1" applyBorder="1" applyAlignment="1" applyProtection="1">
      <alignment horizontal="center"/>
    </xf>
    <xf numFmtId="0" fontId="24" fillId="35" borderId="0" xfId="0" applyFont="1" applyFill="1" applyBorder="1" applyAlignment="1" applyProtection="1">
      <alignment horizontal="center" vertical="center"/>
    </xf>
    <xf numFmtId="0" fontId="20" fillId="35" borderId="0" xfId="0" applyFont="1" applyFill="1" applyBorder="1" applyAlignment="1" applyProtection="1">
      <alignment horizontal="center" vertical="center"/>
    </xf>
    <xf numFmtId="0" fontId="20" fillId="35" borderId="0" xfId="0" applyFont="1" applyFill="1" applyBorder="1" applyProtection="1">
      <alignment vertical="center"/>
    </xf>
    <xf numFmtId="0" fontId="20" fillId="35" borderId="0" xfId="0" applyFont="1" applyFill="1" applyBorder="1" applyAlignment="1" applyProtection="1">
      <alignment horizontal="right"/>
    </xf>
    <xf numFmtId="6" fontId="33" fillId="33" borderId="18" xfId="42" applyFont="1" applyFill="1" applyBorder="1" applyAlignment="1" applyProtection="1">
      <alignment vertical="center" shrinkToFit="1"/>
    </xf>
    <xf numFmtId="0" fontId="33" fillId="0" borderId="18" xfId="0" applyFont="1" applyBorder="1" applyAlignment="1">
      <alignment vertical="center" shrinkToFit="1"/>
    </xf>
    <xf numFmtId="0" fontId="33" fillId="0" borderId="19" xfId="0" applyFont="1" applyBorder="1" applyAlignment="1">
      <alignment vertical="center" shrinkToFit="1"/>
    </xf>
    <xf numFmtId="0" fontId="24" fillId="33" borderId="60" xfId="0" applyFont="1" applyFill="1" applyBorder="1" applyAlignment="1" applyProtection="1">
      <alignment horizontal="center" vertical="center"/>
    </xf>
    <xf numFmtId="0" fontId="16" fillId="0" borderId="0" xfId="0" applyFont="1" applyProtection="1">
      <alignment vertical="center"/>
    </xf>
    <xf numFmtId="0" fontId="16" fillId="33" borderId="0" xfId="0" applyFont="1" applyFill="1" applyBorder="1" applyProtection="1">
      <alignment vertical="center"/>
    </xf>
    <xf numFmtId="0" fontId="26" fillId="0" borderId="14" xfId="0" applyFont="1" applyBorder="1" applyAlignment="1">
      <alignment horizontal="center" vertical="top"/>
    </xf>
    <xf numFmtId="0" fontId="16" fillId="33" borderId="18" xfId="0" applyFont="1" applyFill="1" applyBorder="1" applyAlignment="1" applyProtection="1">
      <alignment horizontal="center" shrinkToFit="1"/>
    </xf>
    <xf numFmtId="0" fontId="16" fillId="33" borderId="51" xfId="0" applyFont="1" applyFill="1" applyBorder="1" applyAlignment="1" applyProtection="1">
      <alignment horizontal="center" shrinkToFit="1"/>
    </xf>
    <xf numFmtId="0" fontId="16" fillId="33" borderId="19" xfId="0" applyFont="1" applyFill="1" applyBorder="1" applyAlignment="1" applyProtection="1">
      <alignment horizontal="right"/>
    </xf>
    <xf numFmtId="0" fontId="26" fillId="0" borderId="46" xfId="0" applyFont="1" applyBorder="1" applyAlignment="1">
      <alignment horizontal="center" vertical="top"/>
    </xf>
    <xf numFmtId="0" fontId="26" fillId="0" borderId="45" xfId="0" applyFont="1" applyBorder="1" applyAlignment="1">
      <alignment horizontal="center" vertical="top"/>
    </xf>
    <xf numFmtId="0" fontId="26" fillId="0" borderId="25" xfId="0" applyFont="1" applyBorder="1" applyAlignment="1">
      <alignment horizontal="center" vertical="top"/>
    </xf>
    <xf numFmtId="0" fontId="26" fillId="0" borderId="17" xfId="0" applyFont="1" applyBorder="1" applyAlignment="1">
      <alignment horizontal="center" vertical="top"/>
    </xf>
    <xf numFmtId="0" fontId="16" fillId="0" borderId="18" xfId="0" applyFont="1" applyBorder="1" applyAlignment="1" applyProtection="1">
      <alignment vertical="center"/>
    </xf>
    <xf numFmtId="6" fontId="16" fillId="33" borderId="18" xfId="42" applyFont="1" applyFill="1" applyBorder="1" applyAlignment="1" applyProtection="1">
      <alignment vertical="center"/>
    </xf>
    <xf numFmtId="6" fontId="16" fillId="0" borderId="18" xfId="42" applyFont="1" applyBorder="1" applyAlignment="1" applyProtection="1">
      <alignment vertical="center"/>
    </xf>
    <xf numFmtId="6" fontId="16" fillId="0" borderId="19" xfId="42" applyFont="1" applyBorder="1" applyAlignment="1" applyProtection="1">
      <alignment vertical="center"/>
    </xf>
    <xf numFmtId="0" fontId="16" fillId="0" borderId="17" xfId="0" applyFont="1" applyBorder="1" applyAlignment="1" applyProtection="1">
      <alignment vertical="center"/>
    </xf>
    <xf numFmtId="6" fontId="20" fillId="0" borderId="16" xfId="42" applyFont="1" applyBorder="1" applyAlignment="1" applyProtection="1">
      <alignment horizontal="right"/>
    </xf>
    <xf numFmtId="6" fontId="20" fillId="0" borderId="17" xfId="42" applyFont="1" applyBorder="1" applyAlignment="1" applyProtection="1">
      <alignment horizontal="right"/>
    </xf>
    <xf numFmtId="0" fontId="16" fillId="0" borderId="16" xfId="0" applyFont="1" applyBorder="1" applyAlignment="1" applyProtection="1">
      <alignment vertical="center"/>
    </xf>
    <xf numFmtId="0" fontId="16" fillId="35" borderId="0" xfId="0" applyFont="1" applyFill="1" applyBorder="1" applyProtection="1">
      <alignment vertical="center"/>
    </xf>
    <xf numFmtId="0" fontId="16" fillId="33" borderId="26" xfId="0" applyFont="1" applyFill="1" applyBorder="1" applyAlignment="1" applyProtection="1">
      <alignment horizontal="center" vertical="center"/>
    </xf>
    <xf numFmtId="0" fontId="16" fillId="33" borderId="32" xfId="0" applyFont="1" applyFill="1" applyBorder="1" applyAlignment="1" applyProtection="1">
      <alignment horizontal="center" vertical="center" shrinkToFit="1"/>
    </xf>
    <xf numFmtId="0" fontId="16" fillId="33" borderId="33" xfId="0" applyFont="1" applyFill="1" applyBorder="1" applyAlignment="1" applyProtection="1">
      <alignment horizontal="center" vertical="center" shrinkToFit="1"/>
    </xf>
    <xf numFmtId="0" fontId="16" fillId="33" borderId="31" xfId="0" applyFont="1" applyFill="1" applyBorder="1" applyAlignment="1" applyProtection="1">
      <alignment horizontal="center" vertical="center" shrinkToFit="1"/>
    </xf>
    <xf numFmtId="0" fontId="16" fillId="33" borderId="24" xfId="0" applyFont="1" applyFill="1" applyBorder="1" applyAlignment="1" applyProtection="1">
      <alignment horizontal="center" vertical="center" shrinkToFit="1"/>
    </xf>
    <xf numFmtId="0" fontId="16" fillId="33" borderId="14" xfId="0" applyFont="1" applyFill="1" applyBorder="1" applyAlignment="1" applyProtection="1">
      <alignment horizontal="center" vertical="center" shrinkToFit="1"/>
    </xf>
    <xf numFmtId="0" fontId="35" fillId="34" borderId="37" xfId="0" applyFont="1" applyFill="1" applyBorder="1" applyAlignment="1" applyProtection="1">
      <alignment horizontal="right"/>
      <protection locked="0"/>
    </xf>
    <xf numFmtId="0" fontId="35" fillId="34" borderId="38" xfId="0" applyFont="1" applyFill="1" applyBorder="1" applyAlignment="1" applyProtection="1">
      <alignment horizontal="right"/>
      <protection locked="0"/>
    </xf>
    <xf numFmtId="0" fontId="35" fillId="34" borderId="39" xfId="0" applyFont="1" applyFill="1" applyBorder="1" applyAlignment="1" applyProtection="1">
      <alignment horizontal="right"/>
      <protection locked="0"/>
    </xf>
    <xf numFmtId="0" fontId="26" fillId="33" borderId="40" xfId="0" applyFont="1" applyFill="1" applyBorder="1" applyAlignment="1" applyProtection="1">
      <alignment horizontal="right"/>
    </xf>
    <xf numFmtId="0" fontId="26" fillId="34" borderId="41" xfId="0" applyFont="1" applyFill="1" applyBorder="1" applyAlignment="1" applyProtection="1">
      <alignment horizontal="right"/>
      <protection locked="0"/>
    </xf>
    <xf numFmtId="0" fontId="26" fillId="34" borderId="42" xfId="0" applyFont="1" applyFill="1" applyBorder="1" applyAlignment="1" applyProtection="1">
      <alignment horizontal="right"/>
      <protection locked="0"/>
    </xf>
    <xf numFmtId="0" fontId="26" fillId="34" borderId="43" xfId="0" applyFont="1" applyFill="1" applyBorder="1" applyAlignment="1" applyProtection="1">
      <alignment horizontal="right"/>
      <protection locked="0"/>
    </xf>
    <xf numFmtId="0" fontId="26" fillId="33" borderId="44" xfId="0" applyFont="1" applyFill="1" applyBorder="1" applyAlignment="1" applyProtection="1">
      <alignment horizontal="right"/>
    </xf>
    <xf numFmtId="0" fontId="16" fillId="33" borderId="0" xfId="0" applyFont="1" applyFill="1" applyBorder="1" applyAlignment="1" applyProtection="1">
      <alignment horizontal="center" vertical="center"/>
    </xf>
    <xf numFmtId="0" fontId="16" fillId="33" borderId="34" xfId="0" applyFont="1" applyFill="1" applyBorder="1" applyAlignment="1" applyProtection="1">
      <alignment horizontal="center" vertical="center"/>
    </xf>
    <xf numFmtId="0" fontId="16" fillId="33" borderId="20" xfId="0" applyFont="1" applyFill="1" applyBorder="1" applyAlignment="1" applyProtection="1">
      <alignment horizontal="center" vertical="center"/>
    </xf>
    <xf numFmtId="0" fontId="16" fillId="33" borderId="27" xfId="0" applyFont="1" applyFill="1" applyBorder="1" applyAlignment="1" applyProtection="1">
      <alignment horizontal="center" vertical="center"/>
    </xf>
    <xf numFmtId="0" fontId="16" fillId="33" borderId="16" xfId="0" applyFont="1" applyFill="1" applyBorder="1" applyAlignment="1" applyProtection="1">
      <alignment horizontal="center" vertical="center"/>
    </xf>
    <xf numFmtId="0" fontId="16" fillId="33" borderId="32" xfId="0" applyFont="1" applyFill="1" applyBorder="1" applyAlignment="1" applyProtection="1">
      <alignment horizontal="center" vertical="center"/>
    </xf>
    <xf numFmtId="0" fontId="16" fillId="33" borderId="33" xfId="0" applyFont="1" applyFill="1" applyBorder="1" applyAlignment="1" applyProtection="1">
      <alignment horizontal="center" vertical="center"/>
    </xf>
    <xf numFmtId="0" fontId="26" fillId="34" borderId="37" xfId="0" applyFont="1" applyFill="1" applyBorder="1" applyAlignment="1" applyProtection="1">
      <alignment horizontal="right"/>
      <protection locked="0"/>
    </xf>
    <xf numFmtId="0" fontId="26" fillId="34" borderId="38" xfId="0" applyFont="1" applyFill="1" applyBorder="1" applyAlignment="1" applyProtection="1">
      <alignment horizontal="right"/>
      <protection locked="0"/>
    </xf>
    <xf numFmtId="0" fontId="16" fillId="0" borderId="0" xfId="0" applyFont="1" applyProtection="1">
      <alignment vertical="center"/>
      <protection locked="0"/>
    </xf>
    <xf numFmtId="0" fontId="16" fillId="33" borderId="0" xfId="0" applyFont="1" applyFill="1" applyProtection="1">
      <alignment vertical="center"/>
    </xf>
    <xf numFmtId="0" fontId="16" fillId="33" borderId="34" xfId="0" applyFont="1" applyFill="1" applyBorder="1" applyProtection="1">
      <alignment vertical="center"/>
    </xf>
    <xf numFmtId="0" fontId="16" fillId="33" borderId="20" xfId="0" applyFont="1" applyFill="1" applyBorder="1" applyProtection="1">
      <alignment vertical="center"/>
    </xf>
    <xf numFmtId="0" fontId="16" fillId="33" borderId="27" xfId="0" applyFont="1" applyFill="1" applyBorder="1" applyProtection="1">
      <alignment vertical="center"/>
    </xf>
    <xf numFmtId="0" fontId="16" fillId="33" borderId="16" xfId="0" applyFont="1" applyFill="1" applyBorder="1" applyProtection="1">
      <alignment vertical="center"/>
    </xf>
    <xf numFmtId="0" fontId="16" fillId="0" borderId="19" xfId="0" applyFont="1" applyBorder="1" applyAlignment="1" applyProtection="1">
      <alignment vertical="center"/>
    </xf>
    <xf numFmtId="6" fontId="16" fillId="0" borderId="16" xfId="42" applyFont="1" applyBorder="1" applyAlignment="1" applyProtection="1">
      <alignment horizontal="right"/>
    </xf>
    <xf numFmtId="6" fontId="16" fillId="0" borderId="17" xfId="42" applyFont="1" applyBorder="1" applyAlignment="1" applyProtection="1">
      <alignment horizontal="right"/>
    </xf>
    <xf numFmtId="0" fontId="26" fillId="35" borderId="0" xfId="0" applyFont="1" applyFill="1" applyBorder="1" applyAlignment="1" applyProtection="1">
      <alignment horizontal="right"/>
    </xf>
    <xf numFmtId="0" fontId="16" fillId="33" borderId="59" xfId="0" applyFont="1" applyFill="1" applyBorder="1" applyAlignment="1" applyProtection="1">
      <alignment horizontal="center" vertical="center" wrapText="1"/>
    </xf>
    <xf numFmtId="0" fontId="16" fillId="33" borderId="22" xfId="0" applyFont="1" applyFill="1" applyBorder="1" applyAlignment="1" applyProtection="1">
      <alignment horizontal="center"/>
    </xf>
    <xf numFmtId="0" fontId="16" fillId="33" borderId="53" xfId="0" applyFont="1" applyFill="1" applyBorder="1" applyAlignment="1" applyProtection="1">
      <alignment horizontal="center"/>
    </xf>
    <xf numFmtId="0" fontId="16" fillId="33" borderId="23" xfId="0" applyFont="1" applyFill="1" applyBorder="1" applyAlignment="1" applyProtection="1">
      <alignment horizontal="right"/>
    </xf>
    <xf numFmtId="0" fontId="16" fillId="33" borderId="46" xfId="0" applyFont="1" applyFill="1" applyBorder="1" applyAlignment="1" applyProtection="1">
      <alignment horizontal="center" vertical="center" wrapText="1"/>
    </xf>
    <xf numFmtId="0" fontId="16" fillId="33" borderId="34" xfId="0" applyFont="1" applyFill="1" applyBorder="1" applyAlignment="1" applyProtection="1">
      <alignment horizontal="center" vertical="center" wrapText="1"/>
    </xf>
    <xf numFmtId="0" fontId="16" fillId="33" borderId="49" xfId="0" applyFont="1" applyFill="1" applyBorder="1" applyAlignment="1" applyProtection="1">
      <alignment horizontal="center"/>
    </xf>
    <xf numFmtId="0" fontId="16" fillId="33" borderId="50" xfId="0" applyFont="1" applyFill="1" applyBorder="1" applyAlignment="1" applyProtection="1">
      <alignment horizontal="center"/>
    </xf>
    <xf numFmtId="0" fontId="16" fillId="33" borderId="55" xfId="0" applyFont="1" applyFill="1" applyBorder="1" applyAlignment="1" applyProtection="1">
      <alignment horizontal="right"/>
    </xf>
    <xf numFmtId="0" fontId="16" fillId="35" borderId="13" xfId="0" applyFont="1" applyFill="1" applyBorder="1" applyAlignment="1" applyProtection="1">
      <alignment vertical="center"/>
    </xf>
    <xf numFmtId="0" fontId="16" fillId="35" borderId="18" xfId="0" applyFont="1" applyFill="1" applyBorder="1" applyAlignment="1" applyProtection="1">
      <alignment vertical="center"/>
    </xf>
    <xf numFmtId="6" fontId="16" fillId="35" borderId="18" xfId="42" applyFont="1" applyFill="1" applyBorder="1" applyAlignment="1" applyProtection="1">
      <alignment vertical="center"/>
    </xf>
    <xf numFmtId="6" fontId="16" fillId="35" borderId="19" xfId="42" applyFont="1" applyFill="1" applyBorder="1" applyAlignment="1" applyProtection="1">
      <alignment vertical="center"/>
    </xf>
    <xf numFmtId="0" fontId="16" fillId="35" borderId="0" xfId="0" applyFont="1" applyFill="1" applyBorder="1" applyAlignment="1" applyProtection="1">
      <alignment vertical="center"/>
    </xf>
    <xf numFmtId="6" fontId="16" fillId="35" borderId="13" xfId="42" applyFont="1" applyFill="1" applyBorder="1" applyAlignment="1" applyProtection="1">
      <alignment vertical="center"/>
    </xf>
    <xf numFmtId="6" fontId="16" fillId="35" borderId="0" xfId="42" applyFont="1" applyFill="1" applyBorder="1" applyAlignment="1" applyProtection="1">
      <alignment vertical="center"/>
    </xf>
    <xf numFmtId="0" fontId="33" fillId="33" borderId="0" xfId="0" applyFont="1" applyFill="1" applyBorder="1" applyAlignment="1">
      <alignment vertical="center" shrinkToFit="1"/>
    </xf>
    <xf numFmtId="6" fontId="16" fillId="33" borderId="16" xfId="42" applyFont="1" applyFill="1" applyBorder="1" applyAlignment="1" applyProtection="1">
      <alignment vertical="center" shrinkToFit="1"/>
    </xf>
    <xf numFmtId="0" fontId="16" fillId="33" borderId="0" xfId="0" applyFont="1" applyFill="1" applyBorder="1" applyAlignment="1">
      <alignment vertical="center" shrinkToFit="1"/>
    </xf>
    <xf numFmtId="0" fontId="16" fillId="33" borderId="16" xfId="0" applyFont="1" applyFill="1" applyBorder="1" applyAlignment="1">
      <alignment vertical="center" shrinkToFit="1"/>
    </xf>
    <xf numFmtId="0" fontId="24" fillId="0" borderId="60" xfId="0" applyFont="1" applyBorder="1" applyAlignment="1" applyProtection="1">
      <alignment vertical="center"/>
    </xf>
    <xf numFmtId="0" fontId="24" fillId="0" borderId="61" xfId="0" applyFont="1" applyBorder="1" applyAlignment="1" applyProtection="1">
      <alignment vertical="center"/>
    </xf>
    <xf numFmtId="0" fontId="16" fillId="0" borderId="62" xfId="0" applyFont="1" applyBorder="1" applyAlignment="1" applyProtection="1">
      <alignment horizontal="left" vertical="center"/>
      <protection locked="0"/>
    </xf>
    <xf numFmtId="0" fontId="16" fillId="0" borderId="63" xfId="0" applyFont="1" applyBorder="1" applyAlignment="1" applyProtection="1">
      <alignment horizontal="left" vertical="center"/>
      <protection locked="0"/>
    </xf>
    <xf numFmtId="0" fontId="36" fillId="33" borderId="64" xfId="0" applyFont="1" applyFill="1" applyBorder="1" applyAlignment="1" applyProtection="1">
      <alignment horizontal="left" vertical="center"/>
    </xf>
    <xf numFmtId="0" fontId="16" fillId="0" borderId="25" xfId="0" applyFont="1" applyBorder="1" applyAlignment="1" applyProtection="1">
      <alignment vertical="center"/>
      <protection locked="0"/>
    </xf>
    <xf numFmtId="0" fontId="16" fillId="0" borderId="16" xfId="0" applyFont="1" applyBorder="1" applyAlignment="1" applyProtection="1">
      <alignment vertical="center"/>
      <protection locked="0"/>
    </xf>
    <xf numFmtId="0" fontId="16" fillId="0" borderId="17" xfId="0" applyFont="1" applyBorder="1" applyAlignment="1" applyProtection="1">
      <alignment vertical="center"/>
      <protection locked="0"/>
    </xf>
    <xf numFmtId="0" fontId="16" fillId="33" borderId="65" xfId="0" applyFont="1" applyFill="1" applyBorder="1" applyAlignment="1" applyProtection="1">
      <alignment vertical="center"/>
    </xf>
    <xf numFmtId="0" fontId="19" fillId="33" borderId="0" xfId="0" applyFont="1" applyFill="1" applyAlignment="1" applyProtection="1">
      <alignment vertical="center" shrinkToFit="1"/>
    </xf>
    <xf numFmtId="0" fontId="19" fillId="33" borderId="0" xfId="0" applyFont="1" applyFill="1" applyAlignment="1" applyProtection="1">
      <alignment horizontal="right" vertical="center" shrinkToFit="1"/>
    </xf>
    <xf numFmtId="0" fontId="16" fillId="0" borderId="18" xfId="0" applyFont="1" applyFill="1" applyBorder="1" applyAlignment="1" applyProtection="1">
      <alignment vertical="center"/>
      <protection locked="0"/>
    </xf>
    <xf numFmtId="0" fontId="16" fillId="0" borderId="21" xfId="0" applyFont="1" applyFill="1" applyBorder="1" applyAlignment="1" applyProtection="1">
      <alignment vertical="center"/>
      <protection locked="0"/>
    </xf>
    <xf numFmtId="0" fontId="16" fillId="0" borderId="57" xfId="0" applyFont="1" applyFill="1" applyBorder="1" applyAlignment="1" applyProtection="1">
      <alignment vertical="center"/>
      <protection locked="0"/>
    </xf>
    <xf numFmtId="0" fontId="16" fillId="0" borderId="30" xfId="0" applyFont="1" applyFill="1" applyBorder="1" applyAlignment="1" applyProtection="1">
      <alignment vertical="center"/>
      <protection locked="0"/>
    </xf>
    <xf numFmtId="0" fontId="16" fillId="0" borderId="22" xfId="0" applyFont="1" applyFill="1" applyBorder="1" applyAlignment="1" applyProtection="1">
      <alignment vertical="center"/>
      <protection locked="0"/>
    </xf>
    <xf numFmtId="0" fontId="16" fillId="0" borderId="23" xfId="0" applyFont="1" applyFill="1" applyBorder="1" applyAlignment="1" applyProtection="1">
      <alignment vertical="center"/>
      <protection locked="0"/>
    </xf>
    <xf numFmtId="0" fontId="16" fillId="0" borderId="13" xfId="0" applyFont="1" applyFill="1" applyBorder="1" applyAlignment="1" applyProtection="1">
      <alignment horizontal="left" vertical="top"/>
      <protection locked="0"/>
    </xf>
    <xf numFmtId="0" fontId="16" fillId="0" borderId="14" xfId="0" applyFont="1" applyFill="1" applyBorder="1" applyAlignment="1" applyProtection="1">
      <alignment horizontal="left" vertical="top"/>
      <protection locked="0"/>
    </xf>
    <xf numFmtId="0" fontId="16" fillId="0" borderId="58" xfId="0" applyFont="1" applyFill="1" applyBorder="1" applyAlignment="1" applyProtection="1">
      <alignment vertical="center"/>
      <protection locked="0"/>
    </xf>
    <xf numFmtId="0" fontId="16" fillId="0" borderId="29" xfId="0" applyFont="1" applyFill="1" applyBorder="1" applyAlignment="1" applyProtection="1">
      <alignment vertical="center"/>
      <protection locked="0"/>
    </xf>
    <xf numFmtId="0" fontId="16" fillId="0" borderId="56" xfId="0" applyFont="1" applyFill="1" applyBorder="1" applyAlignment="1" applyProtection="1">
      <alignment vertical="center"/>
      <protection locked="0"/>
    </xf>
    <xf numFmtId="0" fontId="16" fillId="0" borderId="25" xfId="0" applyFont="1" applyFill="1" applyBorder="1" applyAlignment="1" applyProtection="1">
      <alignment horizontal="left" vertical="top"/>
      <protection locked="0"/>
    </xf>
    <xf numFmtId="0" fontId="16" fillId="0" borderId="16" xfId="0" applyFont="1" applyFill="1" applyBorder="1" applyAlignment="1" applyProtection="1">
      <alignment horizontal="left" vertical="top"/>
      <protection locked="0"/>
    </xf>
    <xf numFmtId="0" fontId="16" fillId="0" borderId="17" xfId="0" applyFont="1" applyFill="1" applyBorder="1" applyAlignment="1" applyProtection="1">
      <alignment horizontal="left" vertical="top"/>
      <protection locked="0"/>
    </xf>
    <xf numFmtId="0" fontId="16" fillId="0" borderId="14" xfId="0" applyFont="1" applyFill="1" applyBorder="1" applyAlignment="1" applyProtection="1">
      <alignment vertical="center"/>
      <protection locked="0"/>
    </xf>
    <xf numFmtId="0" fontId="16" fillId="0" borderId="26" xfId="0" applyFont="1" applyFill="1" applyBorder="1" applyAlignment="1" applyProtection="1">
      <alignment horizontal="right"/>
      <protection locked="0"/>
    </xf>
    <xf numFmtId="0" fontId="16" fillId="0" borderId="18" xfId="0" applyFont="1" applyFill="1" applyBorder="1" applyAlignment="1" applyProtection="1">
      <alignment horizontal="right"/>
      <protection locked="0"/>
    </xf>
    <xf numFmtId="0" fontId="16" fillId="0" borderId="19" xfId="0" applyFont="1" applyFill="1" applyBorder="1" applyAlignment="1" applyProtection="1">
      <alignment horizontal="right"/>
      <protection locked="0"/>
    </xf>
    <xf numFmtId="0" fontId="35" fillId="33" borderId="0" xfId="0" applyFont="1" applyFill="1" applyProtection="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2" builtinId="7"/>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kumagan.co.jp/ct-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166688</xdr:colOff>
      <xdr:row>10</xdr:row>
      <xdr:rowOff>59531</xdr:rowOff>
    </xdr:from>
    <xdr:to>
      <xdr:col>1</xdr:col>
      <xdr:colOff>481013</xdr:colOff>
      <xdr:row>13</xdr:row>
      <xdr:rowOff>159543</xdr:rowOff>
    </xdr:to>
    <xdr:pic>
      <xdr:nvPicPr>
        <xdr:cNvPr id="2" name="図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66688" y="3405187"/>
          <a:ext cx="1171575" cy="1171575"/>
        </a:xfrm>
        <a:prstGeom prst="rect">
          <a:avLst/>
        </a:prstGeom>
      </xdr:spPr>
    </xdr:pic>
    <xdr:clientData/>
  </xdr:twoCellAnchor>
  <xdr:twoCellAnchor editAs="oneCell">
    <xdr:from>
      <xdr:col>0</xdr:col>
      <xdr:colOff>166688</xdr:colOff>
      <xdr:row>49</xdr:row>
      <xdr:rowOff>154780</xdr:rowOff>
    </xdr:from>
    <xdr:to>
      <xdr:col>1</xdr:col>
      <xdr:colOff>481013</xdr:colOff>
      <xdr:row>52</xdr:row>
      <xdr:rowOff>254793</xdr:rowOff>
    </xdr:to>
    <xdr:pic>
      <xdr:nvPicPr>
        <xdr:cNvPr id="5" name="図 4">
          <a:extLst>
            <a:ext uri="{FF2B5EF4-FFF2-40B4-BE49-F238E27FC236}">
              <a16:creationId xmlns:a16="http://schemas.microsoft.com/office/drawing/2014/main" id="{3576601F-83EA-4BBE-B650-29C7FFEB8EC1}"/>
            </a:ext>
          </a:extLst>
        </xdr:cNvPr>
        <xdr:cNvPicPr>
          <a:picLocks noChangeAspect="1"/>
        </xdr:cNvPicPr>
      </xdr:nvPicPr>
      <xdr:blipFill>
        <a:blip xmlns:r="http://schemas.openxmlformats.org/officeDocument/2006/relationships" r:embed="rId3"/>
        <a:stretch>
          <a:fillRect/>
        </a:stretch>
      </xdr:blipFill>
      <xdr:spPr>
        <a:xfrm>
          <a:off x="166688" y="16811624"/>
          <a:ext cx="1171575" cy="11715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windowProtection="1" tabSelected="1" zoomScale="80" zoomScaleNormal="80" workbookViewId="0">
      <selection activeCell="A67" activeCellId="42" sqref="A1:E4 G1 I1 J1:L2 F2:H3 I2 I3:L3 F4:L4 A5:G18 I5:L18 A19:L22 A23:B41 C25:H25 C29:H29 C30:H30 C26:H26 C33:H34 C37:H38 I23:L40 C41:L41 A42:L42 A43:G44 I43:L44 A45:L47 A48:G53 I48:L53 A54:L57 A59:E59 E58 F58 G58 H58:L58 L59 H59 A60:L61 A62:B62 I62:L62 G63:G64 A63:A64 A65:A66 B65 E65:L65 A67:L69"/>
    </sheetView>
  </sheetViews>
  <sheetFormatPr defaultRowHeight="27.75" customHeight="1" x14ac:dyDescent="0.4"/>
  <cols>
    <col min="1" max="1" width="11.25" style="85" customWidth="1"/>
    <col min="2" max="2" width="8.125" style="85" customWidth="1"/>
    <col min="3" max="8" width="9" style="85" customWidth="1"/>
    <col min="9" max="9" width="7.125" style="85" customWidth="1"/>
    <col min="10" max="11" width="3" style="85" customWidth="1"/>
    <col min="12" max="12" width="8.25" style="85" customWidth="1"/>
    <col min="13" max="13" width="4.125" style="85" customWidth="1"/>
    <col min="14" max="16384" width="9" style="85"/>
  </cols>
  <sheetData>
    <row r="1" spans="1:12" ht="27" customHeight="1" thickBot="1" x14ac:dyDescent="0.45">
      <c r="A1" s="54" t="s">
        <v>23</v>
      </c>
      <c r="B1" s="54"/>
      <c r="C1" s="54"/>
      <c r="D1" s="54"/>
      <c r="E1" s="14" t="s">
        <v>40</v>
      </c>
      <c r="F1" s="20"/>
      <c r="G1" s="16" t="s">
        <v>37</v>
      </c>
      <c r="H1" s="20"/>
      <c r="I1" s="17" t="s">
        <v>38</v>
      </c>
      <c r="J1" s="46" t="s">
        <v>18</v>
      </c>
      <c r="K1" s="47"/>
      <c r="L1" s="48"/>
    </row>
    <row r="2" spans="1:12" ht="27.75" customHeight="1" thickBot="1" x14ac:dyDescent="0.45">
      <c r="A2" s="54"/>
      <c r="B2" s="54"/>
      <c r="C2" s="54"/>
      <c r="D2" s="54"/>
      <c r="E2" s="14"/>
      <c r="F2" s="14"/>
      <c r="G2" s="14"/>
      <c r="H2" s="14"/>
      <c r="I2" s="15"/>
      <c r="J2" s="49"/>
      <c r="K2" s="50"/>
      <c r="L2" s="51"/>
    </row>
    <row r="3" spans="1:12" ht="19.5" customHeight="1" thickBot="1" x14ac:dyDescent="0.4">
      <c r="A3" s="1" t="s">
        <v>15</v>
      </c>
      <c r="B3" s="86"/>
      <c r="C3" s="86"/>
      <c r="D3" s="86"/>
      <c r="E3" s="86"/>
      <c r="F3" s="86"/>
      <c r="G3" s="86"/>
      <c r="H3" s="86"/>
      <c r="I3" s="55" t="s">
        <v>30</v>
      </c>
      <c r="J3" s="55"/>
      <c r="K3" s="55"/>
      <c r="L3" s="55"/>
    </row>
    <row r="4" spans="1:12" ht="19.5" customHeight="1" thickBot="1" x14ac:dyDescent="0.4">
      <c r="A4" s="1"/>
      <c r="B4" s="86"/>
      <c r="C4" s="86"/>
      <c r="D4" s="86"/>
      <c r="E4" s="86"/>
      <c r="F4" s="86"/>
      <c r="G4" s="86"/>
      <c r="H4" s="86"/>
      <c r="I4" s="23"/>
      <c r="J4" s="23"/>
      <c r="K4" s="23"/>
      <c r="L4" s="23"/>
    </row>
    <row r="5" spans="1:12" ht="27.75" customHeight="1" thickBot="1" x14ac:dyDescent="0.55000000000000004">
      <c r="A5" s="28" t="s">
        <v>63</v>
      </c>
      <c r="B5" s="87"/>
      <c r="C5" s="34" t="s">
        <v>47</v>
      </c>
      <c r="D5" s="88"/>
      <c r="E5" s="88"/>
      <c r="F5" s="89"/>
      <c r="G5" s="24" t="s">
        <v>31</v>
      </c>
      <c r="H5" s="25"/>
      <c r="I5" s="35" t="s">
        <v>32</v>
      </c>
      <c r="J5" s="36"/>
      <c r="K5" s="30">
        <f>SUM(H5*5000)</f>
        <v>0</v>
      </c>
      <c r="L5" s="90"/>
    </row>
    <row r="6" spans="1:12" ht="27.75" customHeight="1" thickBot="1" x14ac:dyDescent="0.55000000000000004">
      <c r="A6" s="91"/>
      <c r="B6" s="92"/>
      <c r="C6" s="34" t="s">
        <v>51</v>
      </c>
      <c r="D6" s="88"/>
      <c r="E6" s="88"/>
      <c r="F6" s="89"/>
      <c r="G6" s="24" t="s">
        <v>31</v>
      </c>
      <c r="H6" s="25"/>
      <c r="I6" s="35" t="s">
        <v>32</v>
      </c>
      <c r="J6" s="36"/>
      <c r="K6" s="30">
        <f>SUM(H6*2000)</f>
        <v>0</v>
      </c>
      <c r="L6" s="90"/>
    </row>
    <row r="7" spans="1:12" ht="27.75" customHeight="1" thickBot="1" x14ac:dyDescent="0.55000000000000004">
      <c r="A7" s="91"/>
      <c r="B7" s="92"/>
      <c r="C7" s="34" t="s">
        <v>50</v>
      </c>
      <c r="D7" s="88"/>
      <c r="E7" s="88"/>
      <c r="F7" s="89"/>
      <c r="G7" s="24" t="s">
        <v>31</v>
      </c>
      <c r="H7" s="25"/>
      <c r="I7" s="35" t="s">
        <v>32</v>
      </c>
      <c r="J7" s="36"/>
      <c r="K7" s="30">
        <f>SUM(H7*3000)</f>
        <v>0</v>
      </c>
      <c r="L7" s="90"/>
    </row>
    <row r="8" spans="1:12" ht="27.75" customHeight="1" thickBot="1" x14ac:dyDescent="0.55000000000000004">
      <c r="A8" s="91"/>
      <c r="B8" s="92"/>
      <c r="C8" s="34" t="s">
        <v>52</v>
      </c>
      <c r="D8" s="88"/>
      <c r="E8" s="88"/>
      <c r="F8" s="89"/>
      <c r="G8" s="24" t="s">
        <v>31</v>
      </c>
      <c r="H8" s="25"/>
      <c r="I8" s="35" t="s">
        <v>32</v>
      </c>
      <c r="J8" s="36"/>
      <c r="K8" s="30">
        <f>SUM(H8*2000)</f>
        <v>0</v>
      </c>
      <c r="L8" s="90"/>
    </row>
    <row r="9" spans="1:12" ht="27.75" customHeight="1" thickBot="1" x14ac:dyDescent="0.55000000000000004">
      <c r="A9" s="91"/>
      <c r="B9" s="92"/>
      <c r="C9" s="34" t="s">
        <v>48</v>
      </c>
      <c r="D9" s="88"/>
      <c r="E9" s="88"/>
      <c r="F9" s="89"/>
      <c r="G9" s="24" t="s">
        <v>31</v>
      </c>
      <c r="H9" s="25"/>
      <c r="I9" s="35" t="s">
        <v>32</v>
      </c>
      <c r="J9" s="36"/>
      <c r="K9" s="30">
        <f>SUM(H9*4000)</f>
        <v>0</v>
      </c>
      <c r="L9" s="90"/>
    </row>
    <row r="10" spans="1:12" ht="27.75" customHeight="1" thickBot="1" x14ac:dyDescent="0.55000000000000004">
      <c r="A10" s="91"/>
      <c r="B10" s="92"/>
      <c r="C10" s="34" t="s">
        <v>49</v>
      </c>
      <c r="D10" s="88"/>
      <c r="E10" s="88"/>
      <c r="F10" s="89"/>
      <c r="G10" s="24" t="s">
        <v>31</v>
      </c>
      <c r="H10" s="25"/>
      <c r="I10" s="35" t="s">
        <v>32</v>
      </c>
      <c r="J10" s="36"/>
      <c r="K10" s="30">
        <f>SUM(H10*3000)</f>
        <v>0</v>
      </c>
      <c r="L10" s="90"/>
    </row>
    <row r="11" spans="1:12" ht="27.75" customHeight="1" thickBot="1" x14ac:dyDescent="0.55000000000000004">
      <c r="A11" s="91"/>
      <c r="B11" s="92"/>
      <c r="C11" s="34" t="s">
        <v>53</v>
      </c>
      <c r="D11" s="88"/>
      <c r="E11" s="88"/>
      <c r="F11" s="89"/>
      <c r="G11" s="24" t="s">
        <v>31</v>
      </c>
      <c r="H11" s="25"/>
      <c r="I11" s="35" t="s">
        <v>32</v>
      </c>
      <c r="J11" s="36"/>
      <c r="K11" s="30">
        <f>SUM(H11*2980)</f>
        <v>0</v>
      </c>
      <c r="L11" s="90"/>
    </row>
    <row r="12" spans="1:12" ht="27.75" customHeight="1" thickBot="1" x14ac:dyDescent="0.55000000000000004">
      <c r="A12" s="91"/>
      <c r="B12" s="92"/>
      <c r="C12" s="34" t="s">
        <v>54</v>
      </c>
      <c r="D12" s="88"/>
      <c r="E12" s="88"/>
      <c r="F12" s="89"/>
      <c r="G12" s="24" t="s">
        <v>31</v>
      </c>
      <c r="H12" s="25"/>
      <c r="I12" s="35" t="s">
        <v>32</v>
      </c>
      <c r="J12" s="36"/>
      <c r="K12" s="30">
        <f>SUM(H12*2980)</f>
        <v>0</v>
      </c>
      <c r="L12" s="90"/>
    </row>
    <row r="13" spans="1:12" ht="27.75" customHeight="1" thickBot="1" x14ac:dyDescent="0.55000000000000004">
      <c r="A13" s="91"/>
      <c r="B13" s="92"/>
      <c r="C13" s="34" t="s">
        <v>55</v>
      </c>
      <c r="D13" s="88"/>
      <c r="E13" s="88"/>
      <c r="F13" s="89"/>
      <c r="G13" s="24" t="s">
        <v>31</v>
      </c>
      <c r="H13" s="25"/>
      <c r="I13" s="35" t="s">
        <v>32</v>
      </c>
      <c r="J13" s="36"/>
      <c r="K13" s="30">
        <f>SUM(H13*2000)</f>
        <v>0</v>
      </c>
      <c r="L13" s="90"/>
    </row>
    <row r="14" spans="1:12" ht="27.75" customHeight="1" thickBot="1" x14ac:dyDescent="0.55000000000000004">
      <c r="A14" s="91"/>
      <c r="B14" s="92"/>
      <c r="C14" s="34" t="s">
        <v>56</v>
      </c>
      <c r="D14" s="88"/>
      <c r="E14" s="88"/>
      <c r="F14" s="89"/>
      <c r="G14" s="24" t="s">
        <v>31</v>
      </c>
      <c r="H14" s="25"/>
      <c r="I14" s="35" t="s">
        <v>32</v>
      </c>
      <c r="J14" s="36"/>
      <c r="K14" s="30">
        <f>SUM(H14*2800)</f>
        <v>0</v>
      </c>
      <c r="L14" s="90"/>
    </row>
    <row r="15" spans="1:12" ht="27.75" customHeight="1" thickBot="1" x14ac:dyDescent="0.55000000000000004">
      <c r="A15" s="91"/>
      <c r="B15" s="92"/>
      <c r="C15" s="34" t="s">
        <v>57</v>
      </c>
      <c r="D15" s="88"/>
      <c r="E15" s="88"/>
      <c r="F15" s="89"/>
      <c r="G15" s="24" t="s">
        <v>31</v>
      </c>
      <c r="H15" s="25"/>
      <c r="I15" s="35" t="s">
        <v>32</v>
      </c>
      <c r="J15" s="36"/>
      <c r="K15" s="30">
        <f>SUM(H15*5500)</f>
        <v>0</v>
      </c>
      <c r="L15" s="90"/>
    </row>
    <row r="16" spans="1:12" ht="27.75" customHeight="1" thickBot="1" x14ac:dyDescent="0.55000000000000004">
      <c r="A16" s="91"/>
      <c r="B16" s="92"/>
      <c r="C16" s="34" t="s">
        <v>58</v>
      </c>
      <c r="D16" s="88"/>
      <c r="E16" s="88"/>
      <c r="F16" s="89"/>
      <c r="G16" s="24" t="s">
        <v>31</v>
      </c>
      <c r="H16" s="25"/>
      <c r="I16" s="35" t="s">
        <v>32</v>
      </c>
      <c r="J16" s="36"/>
      <c r="K16" s="30">
        <f>SUM(H16*160)</f>
        <v>0</v>
      </c>
      <c r="L16" s="90"/>
    </row>
    <row r="17" spans="1:16" ht="27.75" customHeight="1" thickBot="1" x14ac:dyDescent="0.55000000000000004">
      <c r="A17" s="91"/>
      <c r="B17" s="92"/>
      <c r="C17" s="34" t="s">
        <v>59</v>
      </c>
      <c r="D17" s="88"/>
      <c r="E17" s="88"/>
      <c r="F17" s="89"/>
      <c r="G17" s="24" t="s">
        <v>31</v>
      </c>
      <c r="H17" s="25"/>
      <c r="I17" s="35" t="s">
        <v>32</v>
      </c>
      <c r="J17" s="36"/>
      <c r="K17" s="30">
        <f>SUM(H17*3200)</f>
        <v>0</v>
      </c>
      <c r="L17" s="90"/>
    </row>
    <row r="18" spans="1:16" ht="27.75" customHeight="1" thickBot="1" x14ac:dyDescent="0.55000000000000004">
      <c r="A18" s="93"/>
      <c r="B18" s="94"/>
      <c r="C18" s="34" t="s">
        <v>60</v>
      </c>
      <c r="D18" s="88"/>
      <c r="E18" s="88"/>
      <c r="F18" s="89"/>
      <c r="G18" s="24" t="s">
        <v>31</v>
      </c>
      <c r="H18" s="25"/>
      <c r="I18" s="35" t="s">
        <v>32</v>
      </c>
      <c r="J18" s="36"/>
      <c r="K18" s="30">
        <f>SUM(H18*3200)</f>
        <v>0</v>
      </c>
      <c r="L18" s="90"/>
    </row>
    <row r="19" spans="1:16" ht="27.75" customHeight="1" thickBot="1" x14ac:dyDescent="0.55000000000000004">
      <c r="A19" s="31"/>
      <c r="B19" s="95"/>
      <c r="C19" s="96"/>
      <c r="D19" s="97"/>
      <c r="E19" s="98"/>
      <c r="F19" s="32" t="s">
        <v>61</v>
      </c>
      <c r="G19" s="99"/>
      <c r="H19" s="33">
        <f>SUM(K5:L18)</f>
        <v>0</v>
      </c>
      <c r="I19" s="100"/>
      <c r="J19" s="100"/>
      <c r="K19" s="100"/>
      <c r="L19" s="101"/>
    </row>
    <row r="20" spans="1:16" ht="27.75" customHeight="1" thickBot="1" x14ac:dyDescent="0.55000000000000004">
      <c r="A20" s="26" t="s">
        <v>43</v>
      </c>
      <c r="B20" s="102"/>
      <c r="C20" s="102"/>
      <c r="D20" s="102"/>
      <c r="E20" s="99"/>
      <c r="F20" s="27">
        <f>SUM(H19*1.1)</f>
        <v>0</v>
      </c>
      <c r="G20" s="97"/>
      <c r="H20" s="97"/>
      <c r="I20" s="97"/>
      <c r="J20" s="97"/>
      <c r="K20" s="97"/>
      <c r="L20" s="98"/>
    </row>
    <row r="21" spans="1:16" ht="15.75" customHeight="1" thickBot="1" x14ac:dyDescent="0.4">
      <c r="A21" s="79"/>
      <c r="B21" s="103"/>
      <c r="C21" s="103"/>
      <c r="D21" s="103"/>
      <c r="E21" s="103"/>
      <c r="F21" s="103"/>
      <c r="G21" s="103"/>
      <c r="H21" s="103"/>
      <c r="I21" s="80"/>
      <c r="J21" s="80"/>
      <c r="K21" s="23"/>
      <c r="L21" s="80"/>
    </row>
    <row r="22" spans="1:16" ht="15.75" customHeight="1" thickBot="1" x14ac:dyDescent="0.45">
      <c r="A22" s="2" t="s">
        <v>28</v>
      </c>
      <c r="B22" s="104"/>
      <c r="C22" s="105" t="s">
        <v>0</v>
      </c>
      <c r="D22" s="106" t="s">
        <v>22</v>
      </c>
      <c r="E22" s="106" t="s">
        <v>1</v>
      </c>
      <c r="F22" s="106" t="s">
        <v>12</v>
      </c>
      <c r="G22" s="106" t="s">
        <v>13</v>
      </c>
      <c r="H22" s="107" t="s">
        <v>41</v>
      </c>
      <c r="I22" s="108" t="s">
        <v>24</v>
      </c>
      <c r="J22" s="109"/>
      <c r="K22" s="108" t="s">
        <v>25</v>
      </c>
      <c r="L22" s="109"/>
    </row>
    <row r="23" spans="1:16" ht="27.75" customHeight="1" thickBot="1" x14ac:dyDescent="0.4">
      <c r="A23" s="62" t="s">
        <v>6</v>
      </c>
      <c r="B23" s="3" t="s">
        <v>7</v>
      </c>
      <c r="C23" s="110"/>
      <c r="D23" s="111"/>
      <c r="E23" s="111"/>
      <c r="F23" s="111"/>
      <c r="G23" s="111"/>
      <c r="H23" s="112"/>
      <c r="I23" s="113">
        <f>SUM(C23:H23)</f>
        <v>0</v>
      </c>
      <c r="J23" s="113"/>
      <c r="K23" s="113">
        <f>SUM(I23*300)</f>
        <v>0</v>
      </c>
      <c r="L23" s="113"/>
    </row>
    <row r="24" spans="1:16" ht="27.75" customHeight="1" thickBot="1" x14ac:dyDescent="0.4">
      <c r="A24" s="63"/>
      <c r="B24" s="4" t="s">
        <v>8</v>
      </c>
      <c r="C24" s="114"/>
      <c r="D24" s="115"/>
      <c r="E24" s="115"/>
      <c r="F24" s="115"/>
      <c r="G24" s="115"/>
      <c r="H24" s="116"/>
      <c r="I24" s="117">
        <f>SUM(C24:H24)</f>
        <v>0</v>
      </c>
      <c r="J24" s="117"/>
      <c r="K24" s="113">
        <f>SUM(I24*300)</f>
        <v>0</v>
      </c>
      <c r="L24" s="113"/>
    </row>
    <row r="25" spans="1:16" ht="27.75" customHeight="1" thickBot="1" x14ac:dyDescent="0.45">
      <c r="A25" s="8"/>
      <c r="B25" s="118"/>
      <c r="C25" s="119"/>
      <c r="D25" s="120"/>
      <c r="E25" s="120"/>
      <c r="F25" s="120"/>
      <c r="G25" s="120"/>
      <c r="H25" s="121"/>
      <c r="I25" s="122"/>
      <c r="J25" s="122"/>
      <c r="K25" s="118"/>
      <c r="L25" s="118"/>
    </row>
    <row r="26" spans="1:16" ht="27.75" customHeight="1" thickBot="1" x14ac:dyDescent="0.45">
      <c r="A26" s="2" t="s">
        <v>28</v>
      </c>
      <c r="B26" s="104"/>
      <c r="C26" s="123" t="s">
        <v>0</v>
      </c>
      <c r="D26" s="124" t="s">
        <v>22</v>
      </c>
      <c r="E26" s="124" t="s">
        <v>1</v>
      </c>
      <c r="F26" s="106" t="s">
        <v>12</v>
      </c>
      <c r="G26" s="106" t="s">
        <v>13</v>
      </c>
      <c r="H26" s="107" t="s">
        <v>41</v>
      </c>
      <c r="I26" s="108" t="s">
        <v>24</v>
      </c>
      <c r="J26" s="109"/>
      <c r="K26" s="108" t="s">
        <v>25</v>
      </c>
      <c r="L26" s="109"/>
    </row>
    <row r="27" spans="1:16" ht="27.75" customHeight="1" thickBot="1" x14ac:dyDescent="0.4">
      <c r="A27" s="62" t="s">
        <v>5</v>
      </c>
      <c r="B27" s="3" t="s">
        <v>7</v>
      </c>
      <c r="C27" s="125"/>
      <c r="D27" s="126"/>
      <c r="E27" s="126"/>
      <c r="F27" s="126"/>
      <c r="G27" s="126"/>
      <c r="H27" s="112"/>
      <c r="I27" s="113">
        <f>SUM(C27:H27)</f>
        <v>0</v>
      </c>
      <c r="J27" s="113"/>
      <c r="K27" s="113">
        <f>SUM(I27*500)</f>
        <v>0</v>
      </c>
      <c r="L27" s="113"/>
      <c r="P27" s="127"/>
    </row>
    <row r="28" spans="1:16" ht="27.75" customHeight="1" thickBot="1" x14ac:dyDescent="0.4">
      <c r="A28" s="63"/>
      <c r="B28" s="4" t="s">
        <v>8</v>
      </c>
      <c r="C28" s="114"/>
      <c r="D28" s="115"/>
      <c r="E28" s="115"/>
      <c r="F28" s="115"/>
      <c r="G28" s="115"/>
      <c r="H28" s="116"/>
      <c r="I28" s="113">
        <f>SUM(C28:H28)</f>
        <v>0</v>
      </c>
      <c r="J28" s="113"/>
      <c r="K28" s="113">
        <f>SUM(I28*500)</f>
        <v>0</v>
      </c>
      <c r="L28" s="113"/>
    </row>
    <row r="29" spans="1:16" ht="27.75" customHeight="1" thickBot="1" x14ac:dyDescent="0.45">
      <c r="A29" s="128"/>
      <c r="B29" s="128"/>
      <c r="C29" s="129"/>
      <c r="D29" s="130"/>
      <c r="E29" s="130"/>
      <c r="F29" s="130"/>
      <c r="G29" s="130"/>
      <c r="H29" s="131"/>
      <c r="I29" s="132"/>
      <c r="J29" s="128"/>
      <c r="K29" s="128"/>
      <c r="L29" s="128"/>
    </row>
    <row r="30" spans="1:16" ht="27.75" customHeight="1" thickBot="1" x14ac:dyDescent="0.45">
      <c r="A30" s="2" t="s">
        <v>28</v>
      </c>
      <c r="B30" s="104"/>
      <c r="C30" s="123" t="s">
        <v>0</v>
      </c>
      <c r="D30" s="124" t="s">
        <v>22</v>
      </c>
      <c r="E30" s="124" t="s">
        <v>1</v>
      </c>
      <c r="F30" s="106" t="s">
        <v>12</v>
      </c>
      <c r="G30" s="106" t="s">
        <v>13</v>
      </c>
      <c r="H30" s="107" t="s">
        <v>41</v>
      </c>
      <c r="I30" s="108" t="s">
        <v>24</v>
      </c>
      <c r="J30" s="109"/>
      <c r="K30" s="108" t="s">
        <v>25</v>
      </c>
      <c r="L30" s="109"/>
    </row>
    <row r="31" spans="1:16" ht="27.75" customHeight="1" thickBot="1" x14ac:dyDescent="0.4">
      <c r="A31" s="62" t="s">
        <v>4</v>
      </c>
      <c r="B31" s="3" t="s">
        <v>7</v>
      </c>
      <c r="C31" s="125"/>
      <c r="D31" s="126"/>
      <c r="E31" s="126"/>
      <c r="F31" s="126"/>
      <c r="G31" s="126"/>
      <c r="H31" s="112"/>
      <c r="I31" s="113">
        <f>SUM(C31:H31)</f>
        <v>0</v>
      </c>
      <c r="J31" s="113"/>
      <c r="K31" s="113">
        <f>SUM(I31*750)</f>
        <v>0</v>
      </c>
      <c r="L31" s="113"/>
    </row>
    <row r="32" spans="1:16" ht="27.75" customHeight="1" thickBot="1" x14ac:dyDescent="0.4">
      <c r="A32" s="63"/>
      <c r="B32" s="4" t="s">
        <v>8</v>
      </c>
      <c r="C32" s="114"/>
      <c r="D32" s="115"/>
      <c r="E32" s="115"/>
      <c r="F32" s="115"/>
      <c r="G32" s="115"/>
      <c r="H32" s="116"/>
      <c r="I32" s="113">
        <f>SUM(C32:H32)</f>
        <v>0</v>
      </c>
      <c r="J32" s="113"/>
      <c r="K32" s="113">
        <f>SUM(I32*750)</f>
        <v>0</v>
      </c>
      <c r="L32" s="113"/>
    </row>
    <row r="33" spans="1:12" ht="27.75" customHeight="1" thickBot="1" x14ac:dyDescent="0.45">
      <c r="A33" s="128"/>
      <c r="B33" s="128"/>
      <c r="C33" s="129"/>
      <c r="D33" s="130"/>
      <c r="E33" s="130"/>
      <c r="F33" s="130"/>
      <c r="G33" s="130"/>
      <c r="H33" s="131"/>
      <c r="I33" s="128"/>
      <c r="J33" s="128"/>
      <c r="K33" s="128"/>
      <c r="L33" s="128"/>
    </row>
    <row r="34" spans="1:12" ht="27.75" customHeight="1" thickBot="1" x14ac:dyDescent="0.45">
      <c r="A34" s="2" t="s">
        <v>28</v>
      </c>
      <c r="B34" s="104"/>
      <c r="C34" s="123" t="s">
        <v>0</v>
      </c>
      <c r="D34" s="124" t="s">
        <v>22</v>
      </c>
      <c r="E34" s="124" t="s">
        <v>1</v>
      </c>
      <c r="F34" s="106" t="s">
        <v>12</v>
      </c>
      <c r="G34" s="106" t="s">
        <v>13</v>
      </c>
      <c r="H34" s="107" t="s">
        <v>41</v>
      </c>
      <c r="I34" s="108" t="s">
        <v>24</v>
      </c>
      <c r="J34" s="109"/>
      <c r="K34" s="108" t="s">
        <v>25</v>
      </c>
      <c r="L34" s="109"/>
    </row>
    <row r="35" spans="1:12" ht="27.75" customHeight="1" thickBot="1" x14ac:dyDescent="0.4">
      <c r="A35" s="62" t="s">
        <v>3</v>
      </c>
      <c r="B35" s="3" t="s">
        <v>7</v>
      </c>
      <c r="C35" s="125"/>
      <c r="D35" s="126"/>
      <c r="E35" s="126"/>
      <c r="F35" s="126"/>
      <c r="G35" s="126"/>
      <c r="H35" s="112"/>
      <c r="I35" s="113">
        <f>SUM(C35:H35)</f>
        <v>0</v>
      </c>
      <c r="J35" s="113"/>
      <c r="K35" s="113">
        <f>SUM(I35*1000)</f>
        <v>0</v>
      </c>
      <c r="L35" s="113"/>
    </row>
    <row r="36" spans="1:12" ht="27.75" customHeight="1" thickBot="1" x14ac:dyDescent="0.4">
      <c r="A36" s="63"/>
      <c r="B36" s="4" t="s">
        <v>8</v>
      </c>
      <c r="C36" s="114"/>
      <c r="D36" s="115"/>
      <c r="E36" s="115"/>
      <c r="F36" s="115"/>
      <c r="G36" s="115"/>
      <c r="H36" s="116"/>
      <c r="I36" s="113">
        <f>SUM(C36:H36)</f>
        <v>0</v>
      </c>
      <c r="J36" s="113"/>
      <c r="K36" s="113">
        <f>SUM(I36*1000)</f>
        <v>0</v>
      </c>
      <c r="L36" s="113"/>
    </row>
    <row r="37" spans="1:12" ht="27.75" customHeight="1" thickBot="1" x14ac:dyDescent="0.45">
      <c r="A37" s="128"/>
      <c r="B37" s="128"/>
      <c r="C37" s="129"/>
      <c r="D37" s="130"/>
      <c r="E37" s="130"/>
      <c r="F37" s="130"/>
      <c r="G37" s="130"/>
      <c r="H37" s="131"/>
      <c r="I37" s="128"/>
      <c r="J37" s="128"/>
      <c r="K37" s="132"/>
      <c r="L37" s="132"/>
    </row>
    <row r="38" spans="1:12" ht="27.75" customHeight="1" thickBot="1" x14ac:dyDescent="0.45">
      <c r="A38" s="2" t="s">
        <v>28</v>
      </c>
      <c r="B38" s="104"/>
      <c r="C38" s="123" t="s">
        <v>0</v>
      </c>
      <c r="D38" s="124" t="s">
        <v>22</v>
      </c>
      <c r="E38" s="124" t="s">
        <v>1</v>
      </c>
      <c r="F38" s="106" t="s">
        <v>12</v>
      </c>
      <c r="G38" s="106" t="s">
        <v>13</v>
      </c>
      <c r="H38" s="107" t="s">
        <v>27</v>
      </c>
      <c r="I38" s="108" t="s">
        <v>24</v>
      </c>
      <c r="J38" s="109"/>
      <c r="K38" s="108" t="s">
        <v>25</v>
      </c>
      <c r="L38" s="109"/>
    </row>
    <row r="39" spans="1:12" ht="27.75" customHeight="1" thickBot="1" x14ac:dyDescent="0.4">
      <c r="A39" s="62" t="s">
        <v>2</v>
      </c>
      <c r="B39" s="3" t="s">
        <v>7</v>
      </c>
      <c r="C39" s="125"/>
      <c r="D39" s="126"/>
      <c r="E39" s="126"/>
      <c r="F39" s="126"/>
      <c r="G39" s="126"/>
      <c r="H39" s="112"/>
      <c r="I39" s="113">
        <f>SUM(C39:H39)</f>
        <v>0</v>
      </c>
      <c r="J39" s="113"/>
      <c r="K39" s="113">
        <f>SUM(I39*1500)</f>
        <v>0</v>
      </c>
      <c r="L39" s="113"/>
    </row>
    <row r="40" spans="1:12" ht="27.75" customHeight="1" thickBot="1" x14ac:dyDescent="0.4">
      <c r="A40" s="63"/>
      <c r="B40" s="4" t="s">
        <v>8</v>
      </c>
      <c r="C40" s="114"/>
      <c r="D40" s="115"/>
      <c r="E40" s="115"/>
      <c r="F40" s="115"/>
      <c r="G40" s="115"/>
      <c r="H40" s="116"/>
      <c r="I40" s="113">
        <f>SUM(C40:H40)</f>
        <v>0</v>
      </c>
      <c r="J40" s="113"/>
      <c r="K40" s="113">
        <f>SUM(I40*1500)</f>
        <v>0</v>
      </c>
      <c r="L40" s="113"/>
    </row>
    <row r="41" spans="1:12" ht="27.75" customHeight="1" thickBot="1" x14ac:dyDescent="0.55000000000000004">
      <c r="A41" s="31" t="s">
        <v>33</v>
      </c>
      <c r="B41" s="133"/>
      <c r="C41" s="96">
        <f>SUM(K23:L40)</f>
        <v>0</v>
      </c>
      <c r="D41" s="97"/>
      <c r="E41" s="97"/>
      <c r="F41" s="31" t="s">
        <v>42</v>
      </c>
      <c r="G41" s="133"/>
      <c r="H41" s="33">
        <f>SUM(C41*1.1)</f>
        <v>0</v>
      </c>
      <c r="I41" s="134"/>
      <c r="J41" s="134"/>
      <c r="K41" s="134"/>
      <c r="L41" s="135"/>
    </row>
    <row r="42" spans="1:12" ht="15.75" customHeight="1" thickBot="1" x14ac:dyDescent="0.4">
      <c r="A42" s="77"/>
      <c r="B42" s="78"/>
      <c r="C42" s="136"/>
      <c r="D42" s="136"/>
      <c r="E42" s="136"/>
      <c r="F42" s="136"/>
      <c r="G42" s="136"/>
      <c r="H42" s="136"/>
      <c r="I42" s="136"/>
      <c r="J42" s="136"/>
      <c r="K42" s="136"/>
      <c r="L42" s="136"/>
    </row>
    <row r="43" spans="1:12" ht="27.75" customHeight="1" x14ac:dyDescent="0.5">
      <c r="A43" s="64" t="s">
        <v>46</v>
      </c>
      <c r="B43" s="137"/>
      <c r="C43" s="45" t="s">
        <v>35</v>
      </c>
      <c r="D43" s="138"/>
      <c r="E43" s="138"/>
      <c r="F43" s="139"/>
      <c r="G43" s="6" t="s">
        <v>31</v>
      </c>
      <c r="H43" s="18"/>
      <c r="I43" s="45" t="s">
        <v>32</v>
      </c>
      <c r="J43" s="65"/>
      <c r="K43" s="53">
        <f>SUM(H43*60)</f>
        <v>0</v>
      </c>
      <c r="L43" s="140"/>
    </row>
    <row r="44" spans="1:12" ht="27.75" customHeight="1" thickBot="1" x14ac:dyDescent="0.55000000000000004">
      <c r="A44" s="141"/>
      <c r="B44" s="142"/>
      <c r="C44" s="66" t="s">
        <v>34</v>
      </c>
      <c r="D44" s="143"/>
      <c r="E44" s="143"/>
      <c r="F44" s="144"/>
      <c r="G44" s="7" t="s">
        <v>31</v>
      </c>
      <c r="H44" s="19"/>
      <c r="I44" s="66" t="s">
        <v>32</v>
      </c>
      <c r="J44" s="67"/>
      <c r="K44" s="68">
        <f>SUM(H44*120)</f>
        <v>0</v>
      </c>
      <c r="L44" s="145"/>
    </row>
    <row r="45" spans="1:12" ht="27.75" customHeight="1" thickBot="1" x14ac:dyDescent="0.55000000000000004">
      <c r="A45" s="31" t="s">
        <v>33</v>
      </c>
      <c r="B45" s="133"/>
      <c r="C45" s="96">
        <f>SUM(K43:L44)</f>
        <v>0</v>
      </c>
      <c r="D45" s="97"/>
      <c r="E45" s="97"/>
      <c r="F45" s="31" t="s">
        <v>44</v>
      </c>
      <c r="G45" s="133"/>
      <c r="H45" s="33">
        <f>IF(C45&lt;9999,C45,IF(C45&lt;19999,C45*0.8,IF(C45&lt;29999,C45*0.75,IF(C45&gt;=30000,C45*0.7))))</f>
        <v>0</v>
      </c>
      <c r="I45" s="134"/>
      <c r="J45" s="134"/>
      <c r="K45" s="134"/>
      <c r="L45" s="135"/>
    </row>
    <row r="46" spans="1:12" ht="27.75" customHeight="1" thickBot="1" x14ac:dyDescent="0.55000000000000004">
      <c r="A46" s="31" t="s">
        <v>43</v>
      </c>
      <c r="B46" s="95"/>
      <c r="C46" s="95"/>
      <c r="D46" s="95"/>
      <c r="E46" s="133"/>
      <c r="F46" s="27">
        <f>SUM(H45*1.1)</f>
        <v>0</v>
      </c>
      <c r="G46" s="97"/>
      <c r="H46" s="97"/>
      <c r="I46" s="97"/>
      <c r="J46" s="97"/>
      <c r="K46" s="97"/>
      <c r="L46" s="98"/>
    </row>
    <row r="47" spans="1:12" ht="15.75" customHeight="1" thickBot="1" x14ac:dyDescent="0.55000000000000004">
      <c r="A47" s="73"/>
      <c r="B47" s="146"/>
      <c r="C47" s="147"/>
      <c r="D47" s="147"/>
      <c r="E47" s="147"/>
      <c r="F47" s="74"/>
      <c r="G47" s="148"/>
      <c r="H47" s="148"/>
      <c r="I47" s="148"/>
      <c r="J47" s="148"/>
      <c r="K47" s="148"/>
      <c r="L47" s="149"/>
    </row>
    <row r="48" spans="1:12" ht="27.75" customHeight="1" thickBot="1" x14ac:dyDescent="0.55000000000000004">
      <c r="A48" s="28" t="s">
        <v>70</v>
      </c>
      <c r="B48" s="87"/>
      <c r="C48" s="34" t="s">
        <v>64</v>
      </c>
      <c r="D48" s="88"/>
      <c r="E48" s="88"/>
      <c r="F48" s="89"/>
      <c r="G48" s="24" t="s">
        <v>31</v>
      </c>
      <c r="H48" s="25"/>
      <c r="I48" s="35" t="s">
        <v>32</v>
      </c>
      <c r="J48" s="36"/>
      <c r="K48" s="30">
        <f>SUM(H48*75)</f>
        <v>0</v>
      </c>
      <c r="L48" s="90"/>
    </row>
    <row r="49" spans="1:12" ht="27.75" customHeight="1" thickBot="1" x14ac:dyDescent="0.55000000000000004">
      <c r="A49" s="91"/>
      <c r="B49" s="92"/>
      <c r="C49" s="34" t="s">
        <v>65</v>
      </c>
      <c r="D49" s="88"/>
      <c r="E49" s="88"/>
      <c r="F49" s="89"/>
      <c r="G49" s="24" t="s">
        <v>31</v>
      </c>
      <c r="H49" s="25"/>
      <c r="I49" s="35" t="s">
        <v>32</v>
      </c>
      <c r="J49" s="36"/>
      <c r="K49" s="30">
        <f>SUM(H49*125)</f>
        <v>0</v>
      </c>
      <c r="L49" s="90"/>
    </row>
    <row r="50" spans="1:12" ht="27.75" customHeight="1" thickBot="1" x14ac:dyDescent="0.55000000000000004">
      <c r="A50" s="91"/>
      <c r="B50" s="92"/>
      <c r="C50" s="34" t="s">
        <v>66</v>
      </c>
      <c r="D50" s="88"/>
      <c r="E50" s="88"/>
      <c r="F50" s="89"/>
      <c r="G50" s="24" t="s">
        <v>31</v>
      </c>
      <c r="H50" s="25"/>
      <c r="I50" s="35" t="s">
        <v>32</v>
      </c>
      <c r="J50" s="36"/>
      <c r="K50" s="30">
        <f>SUM(H50*175)</f>
        <v>0</v>
      </c>
      <c r="L50" s="90"/>
    </row>
    <row r="51" spans="1:12" ht="27.75" customHeight="1" thickBot="1" x14ac:dyDescent="0.55000000000000004">
      <c r="A51" s="91"/>
      <c r="B51" s="92"/>
      <c r="C51" s="34" t="s">
        <v>67</v>
      </c>
      <c r="D51" s="88"/>
      <c r="E51" s="88"/>
      <c r="F51" s="89"/>
      <c r="G51" s="24" t="s">
        <v>31</v>
      </c>
      <c r="H51" s="25"/>
      <c r="I51" s="35" t="s">
        <v>32</v>
      </c>
      <c r="J51" s="36"/>
      <c r="K51" s="30">
        <f>SUM(H51*200)</f>
        <v>0</v>
      </c>
      <c r="L51" s="90"/>
    </row>
    <row r="52" spans="1:12" ht="27.75" customHeight="1" thickBot="1" x14ac:dyDescent="0.55000000000000004">
      <c r="A52" s="91"/>
      <c r="B52" s="92"/>
      <c r="C52" s="34" t="s">
        <v>68</v>
      </c>
      <c r="D52" s="88"/>
      <c r="E52" s="88"/>
      <c r="F52" s="89"/>
      <c r="G52" s="24" t="s">
        <v>31</v>
      </c>
      <c r="H52" s="25"/>
      <c r="I52" s="35" t="s">
        <v>32</v>
      </c>
      <c r="J52" s="36"/>
      <c r="K52" s="30">
        <f>SUM(H52*2000)</f>
        <v>0</v>
      </c>
      <c r="L52" s="90"/>
    </row>
    <row r="53" spans="1:12" ht="27.75" customHeight="1" thickBot="1" x14ac:dyDescent="0.55000000000000004">
      <c r="A53" s="91"/>
      <c r="B53" s="92"/>
      <c r="C53" s="34" t="s">
        <v>69</v>
      </c>
      <c r="D53" s="88"/>
      <c r="E53" s="88"/>
      <c r="F53" s="89"/>
      <c r="G53" s="24" t="s">
        <v>31</v>
      </c>
      <c r="H53" s="25"/>
      <c r="I53" s="35" t="s">
        <v>32</v>
      </c>
      <c r="J53" s="36"/>
      <c r="K53" s="30">
        <f>SUM(H53*3000)</f>
        <v>0</v>
      </c>
      <c r="L53" s="90"/>
    </row>
    <row r="54" spans="1:12" ht="27.75" customHeight="1" thickBot="1" x14ac:dyDescent="0.55000000000000004">
      <c r="A54" s="31"/>
      <c r="B54" s="95"/>
      <c r="C54" s="96"/>
      <c r="D54" s="97"/>
      <c r="E54" s="98"/>
      <c r="F54" s="32" t="s">
        <v>61</v>
      </c>
      <c r="G54" s="99"/>
      <c r="H54" s="33">
        <f>SUM(K48:L53)</f>
        <v>0</v>
      </c>
      <c r="I54" s="134"/>
      <c r="J54" s="134"/>
      <c r="K54" s="134"/>
      <c r="L54" s="135"/>
    </row>
    <row r="55" spans="1:12" ht="27.75" customHeight="1" thickBot="1" x14ac:dyDescent="0.55000000000000004">
      <c r="A55" s="26" t="s">
        <v>43</v>
      </c>
      <c r="B55" s="102"/>
      <c r="C55" s="102"/>
      <c r="D55" s="102"/>
      <c r="E55" s="99"/>
      <c r="F55" s="27">
        <f>SUM(H54*1.1)</f>
        <v>0</v>
      </c>
      <c r="G55" s="97"/>
      <c r="H55" s="97"/>
      <c r="I55" s="97"/>
      <c r="J55" s="97"/>
      <c r="K55" s="97"/>
      <c r="L55" s="98"/>
    </row>
    <row r="56" spans="1:12" ht="15.75" customHeight="1" thickBot="1" x14ac:dyDescent="0.55000000000000004">
      <c r="A56" s="75"/>
      <c r="B56" s="150"/>
      <c r="C56" s="150"/>
      <c r="D56" s="150"/>
      <c r="E56" s="150"/>
      <c r="F56" s="76"/>
      <c r="G56" s="151"/>
      <c r="H56" s="152"/>
      <c r="I56" s="151"/>
      <c r="J56" s="151"/>
      <c r="K56" s="151"/>
      <c r="L56" s="152"/>
    </row>
    <row r="57" spans="1:12" ht="59.25" customHeight="1" thickBot="1" x14ac:dyDescent="1.1499999999999999">
      <c r="A57" s="70" t="s">
        <v>72</v>
      </c>
      <c r="B57" s="82"/>
      <c r="C57" s="82"/>
      <c r="D57" s="82"/>
      <c r="E57" s="83"/>
      <c r="F57" s="69" t="s">
        <v>71</v>
      </c>
      <c r="G57" s="81">
        <f>F20+H41+F46+F55</f>
        <v>0</v>
      </c>
      <c r="H57" s="82"/>
      <c r="I57" s="82"/>
      <c r="J57" s="82"/>
      <c r="K57" s="82"/>
      <c r="L57" s="83"/>
    </row>
    <row r="58" spans="1:12" ht="12" customHeight="1" thickBot="1" x14ac:dyDescent="1.1499999999999999">
      <c r="A58" s="71"/>
      <c r="B58" s="153"/>
      <c r="C58" s="153"/>
      <c r="D58" s="153"/>
      <c r="E58" s="153"/>
      <c r="F58" s="72"/>
      <c r="G58" s="154"/>
      <c r="H58" s="155"/>
      <c r="I58" s="156"/>
      <c r="J58" s="156"/>
      <c r="K58" s="156"/>
      <c r="L58" s="155"/>
    </row>
    <row r="59" spans="1:12" ht="30" customHeight="1" thickBot="1" x14ac:dyDescent="0.45">
      <c r="A59" s="84" t="s">
        <v>39</v>
      </c>
      <c r="B59" s="157"/>
      <c r="C59" s="157"/>
      <c r="D59" s="157"/>
      <c r="E59" s="158"/>
      <c r="F59" s="159"/>
      <c r="G59" s="160"/>
      <c r="H59" s="161" t="s">
        <v>37</v>
      </c>
      <c r="I59" s="162"/>
      <c r="J59" s="163"/>
      <c r="K59" s="164"/>
      <c r="L59" s="165" t="s">
        <v>38</v>
      </c>
    </row>
    <row r="60" spans="1:12" ht="15.75" customHeight="1" x14ac:dyDescent="0.4">
      <c r="A60" s="9"/>
      <c r="B60" s="5"/>
      <c r="C60" s="5"/>
      <c r="D60" s="5"/>
      <c r="E60" s="10"/>
      <c r="F60" s="10"/>
      <c r="G60" s="10"/>
      <c r="H60" s="10"/>
      <c r="I60" s="10"/>
      <c r="J60" s="10"/>
      <c r="K60" s="10"/>
      <c r="L60" s="10"/>
    </row>
    <row r="61" spans="1:12" ht="23.25" customHeight="1" thickBot="1" x14ac:dyDescent="0.45">
      <c r="A61" s="11" t="s">
        <v>20</v>
      </c>
      <c r="B61" s="166"/>
      <c r="C61" s="167"/>
      <c r="D61" s="166"/>
      <c r="E61" s="166"/>
      <c r="F61" s="128"/>
      <c r="G61" s="128"/>
      <c r="H61" s="128"/>
      <c r="I61" s="128"/>
      <c r="J61" s="128"/>
      <c r="K61" s="128"/>
      <c r="L61" s="128"/>
    </row>
    <row r="62" spans="1:12" ht="33" customHeight="1" thickBot="1" x14ac:dyDescent="0.65">
      <c r="A62" s="60" t="s">
        <v>29</v>
      </c>
      <c r="B62" s="61"/>
      <c r="C62" s="38"/>
      <c r="D62" s="168"/>
      <c r="E62" s="168"/>
      <c r="F62" s="168"/>
      <c r="G62" s="168"/>
      <c r="H62" s="168"/>
      <c r="I62" s="43" t="s">
        <v>26</v>
      </c>
      <c r="J62" s="43"/>
      <c r="K62" s="43"/>
      <c r="L62" s="44"/>
    </row>
    <row r="63" spans="1:12" ht="17.25" customHeight="1" x14ac:dyDescent="0.4">
      <c r="A63" s="12" t="s">
        <v>19</v>
      </c>
      <c r="B63" s="169"/>
      <c r="C63" s="170"/>
      <c r="D63" s="171"/>
      <c r="E63" s="172"/>
      <c r="F63" s="173"/>
      <c r="G63" s="58" t="s">
        <v>14</v>
      </c>
      <c r="H63" s="52"/>
      <c r="I63" s="174"/>
      <c r="J63" s="174"/>
      <c r="K63" s="174"/>
      <c r="L63" s="175"/>
    </row>
    <row r="64" spans="1:12" ht="33.75" customHeight="1" thickBot="1" x14ac:dyDescent="0.45">
      <c r="A64" s="22" t="s">
        <v>9</v>
      </c>
      <c r="B64" s="176"/>
      <c r="C64" s="177"/>
      <c r="D64" s="177"/>
      <c r="E64" s="177"/>
      <c r="F64" s="178"/>
      <c r="G64" s="59"/>
      <c r="H64" s="179"/>
      <c r="I64" s="180"/>
      <c r="J64" s="180"/>
      <c r="K64" s="180"/>
      <c r="L64" s="181"/>
    </row>
    <row r="65" spans="1:12" ht="24.75" customHeight="1" thickBot="1" x14ac:dyDescent="0.45">
      <c r="A65" s="56" t="s">
        <v>10</v>
      </c>
      <c r="B65" s="21" t="s">
        <v>36</v>
      </c>
      <c r="C65" s="37" t="s">
        <v>11</v>
      </c>
      <c r="D65" s="182"/>
      <c r="E65" s="39" t="s">
        <v>45</v>
      </c>
      <c r="F65" s="40"/>
      <c r="G65" s="40"/>
      <c r="H65" s="41"/>
      <c r="I65" s="41"/>
      <c r="J65" s="41"/>
      <c r="K65" s="41"/>
      <c r="L65" s="42"/>
    </row>
    <row r="66" spans="1:12" ht="41.25" customHeight="1" thickBot="1" x14ac:dyDescent="0.4">
      <c r="A66" s="57"/>
      <c r="B66" s="183"/>
      <c r="C66" s="184"/>
      <c r="D66" s="184"/>
      <c r="E66" s="184"/>
      <c r="F66" s="184"/>
      <c r="G66" s="184"/>
      <c r="H66" s="184"/>
      <c r="I66" s="184"/>
      <c r="J66" s="184"/>
      <c r="K66" s="184"/>
      <c r="L66" s="185"/>
    </row>
    <row r="67" spans="1:12" ht="18" customHeight="1" x14ac:dyDescent="0.4">
      <c r="A67" s="186" t="s">
        <v>21</v>
      </c>
      <c r="B67" s="128"/>
      <c r="C67" s="128"/>
      <c r="D67" s="128"/>
      <c r="E67" s="128"/>
      <c r="F67" s="128"/>
      <c r="G67" s="128"/>
      <c r="H67" s="128"/>
      <c r="I67" s="128"/>
      <c r="J67" s="128"/>
      <c r="K67" s="128"/>
      <c r="L67" s="128"/>
    </row>
    <row r="68" spans="1:12" ht="21.75" customHeight="1" x14ac:dyDescent="0.5">
      <c r="A68" s="13" t="s">
        <v>16</v>
      </c>
      <c r="B68" s="13"/>
      <c r="C68" s="13"/>
      <c r="D68" s="13"/>
      <c r="E68" s="13"/>
      <c r="F68" s="13"/>
      <c r="G68" s="29"/>
      <c r="H68" s="29"/>
      <c r="I68" s="29"/>
      <c r="J68" s="29"/>
      <c r="K68" s="29"/>
      <c r="L68" s="29"/>
    </row>
    <row r="69" spans="1:12" ht="21.75" customHeight="1" x14ac:dyDescent="0.5">
      <c r="A69" s="13" t="s">
        <v>62</v>
      </c>
      <c r="B69" s="13"/>
      <c r="C69" s="13"/>
      <c r="D69" s="13"/>
      <c r="E69" s="13"/>
      <c r="F69" s="13"/>
      <c r="G69" s="29" t="s">
        <v>17</v>
      </c>
      <c r="H69" s="29"/>
      <c r="I69" s="29"/>
      <c r="J69" s="29"/>
      <c r="K69" s="29"/>
      <c r="L69" s="29"/>
    </row>
    <row r="70" spans="1:12" ht="26.25" customHeight="1" x14ac:dyDescent="0.4"/>
    <row r="71" spans="1:12" ht="38.25" customHeight="1" x14ac:dyDescent="0.4"/>
  </sheetData>
  <sheetProtection algorithmName="SHA-512" hashValue="qZaYWBLKWHJXd/89sTbS5dln8dbC83o9Pe1QpNg0XfRDLeS9Ds2GN0/AIlgyjMlNxcMmEukjbdYxxUc1jfQKmg==" saltValue="+0+4JRWcNbu8r66ea+Akaw==" spinCount="100000" sheet="1" objects="1" scenarios="1" formatCells="0" formatColumns="0" formatRows="0" insertColumns="0" insertRows="0" insertHyperlinks="0" deleteColumns="0" deleteRows="0" sort="0" autoFilter="0" pivotTables="0"/>
  <mergeCells count="148">
    <mergeCell ref="A55:E55"/>
    <mergeCell ref="F55:L55"/>
    <mergeCell ref="A57:E57"/>
    <mergeCell ref="G57:L57"/>
    <mergeCell ref="A54:B54"/>
    <mergeCell ref="C54:E54"/>
    <mergeCell ref="F54:G54"/>
    <mergeCell ref="H54:L54"/>
    <mergeCell ref="A45:B45"/>
    <mergeCell ref="C45:E45"/>
    <mergeCell ref="F45:G45"/>
    <mergeCell ref="H45:L45"/>
    <mergeCell ref="A46:E46"/>
    <mergeCell ref="F46:L46"/>
    <mergeCell ref="A48:B53"/>
    <mergeCell ref="C48:F48"/>
    <mergeCell ref="I48:J48"/>
    <mergeCell ref="K48:L48"/>
    <mergeCell ref="C52:F52"/>
    <mergeCell ref="I52:J52"/>
    <mergeCell ref="K52:L52"/>
    <mergeCell ref="C53:F53"/>
    <mergeCell ref="I53:J53"/>
    <mergeCell ref="K53:L53"/>
    <mergeCell ref="C50:F50"/>
    <mergeCell ref="C51:F51"/>
    <mergeCell ref="I49:J49"/>
    <mergeCell ref="I50:J50"/>
    <mergeCell ref="K50:L50"/>
    <mergeCell ref="I51:J51"/>
    <mergeCell ref="K51:L51"/>
    <mergeCell ref="A41:B41"/>
    <mergeCell ref="C41:E41"/>
    <mergeCell ref="F41:G41"/>
    <mergeCell ref="H41:L41"/>
    <mergeCell ref="A43:B44"/>
    <mergeCell ref="I43:J43"/>
    <mergeCell ref="K43:L43"/>
    <mergeCell ref="C44:F44"/>
    <mergeCell ref="I44:J44"/>
    <mergeCell ref="K44:L44"/>
    <mergeCell ref="K24:L24"/>
    <mergeCell ref="I26:J26"/>
    <mergeCell ref="I30:J30"/>
    <mergeCell ref="I34:J34"/>
    <mergeCell ref="I38:J38"/>
    <mergeCell ref="I27:J27"/>
    <mergeCell ref="C43:F43"/>
    <mergeCell ref="K36:L36"/>
    <mergeCell ref="K39:L39"/>
    <mergeCell ref="C13:F13"/>
    <mergeCell ref="I13:J13"/>
    <mergeCell ref="C16:F16"/>
    <mergeCell ref="I16:J16"/>
    <mergeCell ref="I3:L3"/>
    <mergeCell ref="A65:A66"/>
    <mergeCell ref="G63:G64"/>
    <mergeCell ref="B66:L66"/>
    <mergeCell ref="A62:B62"/>
    <mergeCell ref="I22:J22"/>
    <mergeCell ref="I23:J23"/>
    <mergeCell ref="I24:J24"/>
    <mergeCell ref="K22:L22"/>
    <mergeCell ref="K23:L23"/>
    <mergeCell ref="A39:A40"/>
    <mergeCell ref="K40:L40"/>
    <mergeCell ref="I31:J31"/>
    <mergeCell ref="A23:A24"/>
    <mergeCell ref="A27:A28"/>
    <mergeCell ref="A35:A36"/>
    <mergeCell ref="A31:A32"/>
    <mergeCell ref="C49:F49"/>
    <mergeCell ref="J1:L2"/>
    <mergeCell ref="H63:L64"/>
    <mergeCell ref="K26:L26"/>
    <mergeCell ref="K30:L30"/>
    <mergeCell ref="K34:L34"/>
    <mergeCell ref="K38:L38"/>
    <mergeCell ref="I40:J40"/>
    <mergeCell ref="K27:L27"/>
    <mergeCell ref="K28:L28"/>
    <mergeCell ref="K31:L31"/>
    <mergeCell ref="K32:L32"/>
    <mergeCell ref="I28:J28"/>
    <mergeCell ref="K35:L35"/>
    <mergeCell ref="K49:L49"/>
    <mergeCell ref="I32:J32"/>
    <mergeCell ref="I35:J35"/>
    <mergeCell ref="I36:J36"/>
    <mergeCell ref="I39:J39"/>
    <mergeCell ref="A1:D2"/>
    <mergeCell ref="C5:F5"/>
    <mergeCell ref="I5:J5"/>
    <mergeCell ref="C11:F11"/>
    <mergeCell ref="I11:J11"/>
    <mergeCell ref="A59:E59"/>
    <mergeCell ref="I59:K59"/>
    <mergeCell ref="G68:L68"/>
    <mergeCell ref="F59:G59"/>
    <mergeCell ref="C65:D65"/>
    <mergeCell ref="B63:C63"/>
    <mergeCell ref="D63:F63"/>
    <mergeCell ref="B64:F64"/>
    <mergeCell ref="C62:H62"/>
    <mergeCell ref="E65:L65"/>
    <mergeCell ref="I62:L62"/>
    <mergeCell ref="K11:L11"/>
    <mergeCell ref="C12:F12"/>
    <mergeCell ref="I12:J12"/>
    <mergeCell ref="K12:L12"/>
    <mergeCell ref="K5:L5"/>
    <mergeCell ref="C7:F7"/>
    <mergeCell ref="I7:J7"/>
    <mergeCell ref="K7:L7"/>
    <mergeCell ref="C9:F9"/>
    <mergeCell ref="I9:J9"/>
    <mergeCell ref="K9:L9"/>
    <mergeCell ref="C10:F10"/>
    <mergeCell ref="I10:J10"/>
    <mergeCell ref="K10:L10"/>
    <mergeCell ref="C6:F6"/>
    <mergeCell ref="C8:F8"/>
    <mergeCell ref="I6:J6"/>
    <mergeCell ref="I8:J8"/>
    <mergeCell ref="A20:E20"/>
    <mergeCell ref="F20:L20"/>
    <mergeCell ref="A5:B18"/>
    <mergeCell ref="G69:L69"/>
    <mergeCell ref="K6:L6"/>
    <mergeCell ref="K8:L8"/>
    <mergeCell ref="A19:B19"/>
    <mergeCell ref="C19:E19"/>
    <mergeCell ref="F19:G19"/>
    <mergeCell ref="H19:L19"/>
    <mergeCell ref="K16:L16"/>
    <mergeCell ref="C17:F17"/>
    <mergeCell ref="I17:J17"/>
    <mergeCell ref="K17:L17"/>
    <mergeCell ref="C18:F18"/>
    <mergeCell ref="I18:J18"/>
    <mergeCell ref="K18:L18"/>
    <mergeCell ref="K13:L13"/>
    <mergeCell ref="C14:F14"/>
    <mergeCell ref="I14:J14"/>
    <mergeCell ref="K14:L14"/>
    <mergeCell ref="C15:F15"/>
    <mergeCell ref="I15:J15"/>
    <mergeCell ref="K15:L15"/>
  </mergeCells>
  <phoneticPr fontId="18"/>
  <pageMargins left="0.11811023622047245" right="3.937007874015748E-2" top="0.11811023622047245" bottom="7.874015748031496E-2" header="0.15748031496062992" footer="0.1574803149606299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らくらくP　注文書</vt:lpstr>
      <vt:lpstr>'らくらくP　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KUMAGAN-1</dc:creator>
  <cp:lastModifiedBy>KUMAGAN-1</cp:lastModifiedBy>
  <cp:lastPrinted>2019-04-11T09:33:33Z</cp:lastPrinted>
  <dcterms:created xsi:type="dcterms:W3CDTF">2018-03-09T08:25:01Z</dcterms:created>
  <dcterms:modified xsi:type="dcterms:W3CDTF">2020-06-17T01:11:39Z</dcterms:modified>
</cp:coreProperties>
</file>